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21"/>
  <workbookPr showInkAnnotation="0" autoCompressPictures="0"/>
  <bookViews>
    <workbookView xWindow="11760" yWindow="480" windowWidth="20920" windowHeight="15840" activeTab="1"/>
  </bookViews>
  <sheets>
    <sheet name="Instructions" sheetId="2" r:id="rId1"/>
    <sheet name="List (1)" sheetId="6" r:id="rId2"/>
  </sheets>
  <definedNames>
    <definedName name="_xlnm.Print_Area" localSheetId="1">'List (1)'!$B$1:$X$47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32" i="6" l="1"/>
  <c r="K24" i="6"/>
  <c r="K16" i="6"/>
  <c r="A4" i="6"/>
  <c r="I41" i="6"/>
  <c r="A7" i="6"/>
  <c r="A6" i="6"/>
  <c r="A5" i="6"/>
  <c r="A8" i="6"/>
  <c r="A9" i="6"/>
  <c r="A10" i="6"/>
  <c r="A11" i="6"/>
  <c r="L41" i="6"/>
  <c r="E17" i="6"/>
  <c r="K27" i="6"/>
  <c r="K20" i="6"/>
  <c r="K19" i="6"/>
  <c r="K18" i="6"/>
  <c r="K17" i="6"/>
  <c r="K25" i="6"/>
  <c r="I35" i="6"/>
  <c r="L35" i="6"/>
  <c r="I34" i="6"/>
  <c r="L34" i="6"/>
  <c r="F45" i="6"/>
  <c r="F42" i="6"/>
  <c r="G46" i="6"/>
  <c r="F9" i="6"/>
  <c r="F16" i="6"/>
  <c r="F10" i="6"/>
  <c r="F8" i="6"/>
  <c r="F15" i="6"/>
  <c r="F7" i="6"/>
  <c r="F13" i="6"/>
  <c r="F14" i="6"/>
  <c r="G17" i="6"/>
  <c r="F23" i="6"/>
  <c r="F30" i="6"/>
  <c r="F31" i="6"/>
  <c r="F24" i="6"/>
  <c r="F29" i="6"/>
  <c r="F22" i="6"/>
  <c r="F28" i="6"/>
  <c r="F25" i="6"/>
  <c r="G32" i="6"/>
  <c r="F38" i="6"/>
  <c r="F37" i="6"/>
  <c r="F36" i="6"/>
  <c r="G39" i="6"/>
  <c r="L2" i="6"/>
  <c r="L3" i="6"/>
  <c r="I10" i="6"/>
  <c r="L10" i="6"/>
  <c r="I9" i="6"/>
  <c r="L9" i="6"/>
  <c r="I8" i="6"/>
  <c r="L8" i="6"/>
  <c r="I7" i="6"/>
  <c r="L7" i="6"/>
  <c r="I33" i="6"/>
  <c r="L33" i="6"/>
  <c r="I40" i="6"/>
  <c r="K26" i="6"/>
  <c r="K28" i="6"/>
  <c r="K36" i="6"/>
  <c r="E39" i="6"/>
  <c r="K11" i="6"/>
  <c r="K7" i="6"/>
  <c r="K8" i="6"/>
  <c r="K9" i="6"/>
  <c r="K10" i="6"/>
  <c r="K34" i="6"/>
  <c r="K35" i="6"/>
  <c r="K45" i="6"/>
  <c r="I11" i="6"/>
  <c r="I16" i="6"/>
  <c r="L16" i="6"/>
  <c r="I17" i="6"/>
  <c r="L17" i="6"/>
  <c r="I18" i="6"/>
  <c r="L18" i="6"/>
  <c r="I19" i="6"/>
  <c r="L19" i="6"/>
  <c r="I20" i="6"/>
  <c r="I24" i="6"/>
  <c r="L24" i="6"/>
  <c r="I25" i="6"/>
  <c r="L25" i="6"/>
  <c r="I26" i="6"/>
  <c r="L26" i="6"/>
  <c r="I27" i="6"/>
  <c r="L27" i="6"/>
  <c r="I28" i="6"/>
  <c r="I36" i="6"/>
</calcChain>
</file>

<file path=xl/sharedStrings.xml><?xml version="1.0" encoding="utf-8"?>
<sst xmlns="http://schemas.openxmlformats.org/spreadsheetml/2006/main" count="223" uniqueCount="104">
  <si>
    <t>Max Points</t>
  </si>
  <si>
    <t>Remaining</t>
  </si>
  <si>
    <t>Infantry</t>
  </si>
  <si>
    <t>No</t>
  </si>
  <si>
    <t>Total</t>
  </si>
  <si>
    <t>Max</t>
  </si>
  <si>
    <t>Guard</t>
  </si>
  <si>
    <t>Elite</t>
  </si>
  <si>
    <t>1st Class</t>
  </si>
  <si>
    <t>1st</t>
  </si>
  <si>
    <t>2nd Class</t>
  </si>
  <si>
    <t>2nd</t>
  </si>
  <si>
    <t>Cavalry</t>
  </si>
  <si>
    <t>Total infantry</t>
  </si>
  <si>
    <t>Cuirassier</t>
  </si>
  <si>
    <t>Total Cavalry</t>
  </si>
  <si>
    <t>Artillery</t>
  </si>
  <si>
    <t>Horse Art</t>
  </si>
  <si>
    <t>Horse Artillery</t>
  </si>
  <si>
    <t>Horse</t>
  </si>
  <si>
    <t>Total Artillery</t>
  </si>
  <si>
    <t>Generals</t>
  </si>
  <si>
    <t>Per General</t>
  </si>
  <si>
    <t>Field Defences</t>
  </si>
  <si>
    <t>Per 9" coverage</t>
  </si>
  <si>
    <t>6' table</t>
  </si>
  <si>
    <t>Total Others</t>
  </si>
  <si>
    <t xml:space="preserve">Guard </t>
  </si>
  <si>
    <t xml:space="preserve">Elite </t>
  </si>
  <si>
    <t xml:space="preserve">1st Class </t>
  </si>
  <si>
    <t xml:space="preserve">2nd Class </t>
  </si>
  <si>
    <t>King of The Battlefield 
Army List Checker Instructions</t>
  </si>
  <si>
    <t>Available</t>
  </si>
  <si>
    <t>Note</t>
  </si>
  <si>
    <t xml:space="preserve">Set the maximum points size for the army.
</t>
  </si>
  <si>
    <t xml:space="preserve">Set the table size (default is 6' wide).
</t>
  </si>
  <si>
    <t xml:space="preserve"> - The sheet is protected except for the relevant fields for formation selection and organisation.
</t>
  </si>
  <si>
    <t xml:space="preserve"> - Errors will be highlighted in orange, both when purchasing and organising the formations.
</t>
  </si>
  <si>
    <t>1st Infantry Column</t>
  </si>
  <si>
    <t>3rd Infantry Column</t>
  </si>
  <si>
    <t>2nd Infantry Column</t>
  </si>
  <si>
    <t>4th Infantry Column</t>
  </si>
  <si>
    <t>1st Cavalry Column</t>
  </si>
  <si>
    <t>3rd Cavalry Column</t>
  </si>
  <si>
    <t>2nd Cavalry Column</t>
  </si>
  <si>
    <t>4th Cavalry Column</t>
  </si>
  <si>
    <t>Turn</t>
  </si>
  <si>
    <t>Guard Cuir</t>
  </si>
  <si>
    <t>Elite Cuir</t>
  </si>
  <si>
    <t>2nd Cuir</t>
  </si>
  <si>
    <t>1st Cuir</t>
  </si>
  <si>
    <t xml:space="preserve">Total </t>
  </si>
  <si>
    <t>INFANTRY</t>
  </si>
  <si>
    <t>CAVALRY</t>
  </si>
  <si>
    <t>ARTILLERY</t>
  </si>
  <si>
    <t xml:space="preserve">    Cuirassier</t>
  </si>
  <si>
    <t xml:space="preserve">    With Bat. Guns / skirms</t>
  </si>
  <si>
    <t xml:space="preserve">    Other Cavalry</t>
  </si>
  <si>
    <t xml:space="preserve">Points Total </t>
  </si>
  <si>
    <t>Desc</t>
  </si>
  <si>
    <t>Enters</t>
  </si>
  <si>
    <t>Notes</t>
  </si>
  <si>
    <t>Gd Cuiras</t>
  </si>
  <si>
    <t>1st Cuiras</t>
  </si>
  <si>
    <t>2nd Cuiras</t>
  </si>
  <si>
    <t>Guard Cav</t>
  </si>
  <si>
    <t>Elite Cav</t>
  </si>
  <si>
    <t>1st Cav</t>
  </si>
  <si>
    <t>2nd Cav</t>
  </si>
  <si>
    <t>Elt Cuiras</t>
  </si>
  <si>
    <t xml:space="preserve">    No Bat. Guns / skirms</t>
  </si>
  <si>
    <t>Y</t>
  </si>
  <si>
    <t>N</t>
  </si>
  <si>
    <t>Need more Cavalry and Artillery</t>
  </si>
  <si>
    <t>Add a general, 1st is free</t>
  </si>
  <si>
    <t>Too many guns</t>
  </si>
  <si>
    <t xml:space="preserve"> - Up to 80% of the army points may be used on infantry</t>
  </si>
  <si>
    <t xml:space="preserve"> - Up to 80% of the infantry or cavalry may be 2nd class</t>
  </si>
  <si>
    <t xml:space="preserve"> - Up to 10% of the infantry or cavalry may be guard</t>
  </si>
  <si>
    <t xml:space="preserve"> - Up to 50% of the infantry or cavalry may be elite</t>
  </si>
  <si>
    <t xml:space="preserve"> - Up to 50% of the Cavalry may be Cuirassier</t>
  </si>
  <si>
    <t xml:space="preserve"> - The number of cavalry formations may not exceed the number of infantry formations</t>
  </si>
  <si>
    <t xml:space="preserve"> - The number of artillery units may not exceed 25% of the number of infantry formations</t>
  </si>
  <si>
    <t xml:space="preserve"> - the C-in-C is free and is counted as the first general 'purchased'</t>
  </si>
  <si>
    <t>C-in-C</t>
  </si>
  <si>
    <t>Others</t>
  </si>
  <si>
    <t>Guns / Sk</t>
  </si>
  <si>
    <t xml:space="preserve">   Unit            Desc                </t>
  </si>
  <si>
    <t>General:-</t>
  </si>
  <si>
    <t>1st-2nd  Art</t>
  </si>
  <si>
    <t xml:space="preserve">Copy the worksheet tab "List (1)" by right-clicking on the tab to create a new army list. Rename the tab to something meaningfull - this will print out as the title of the sheet (or you can change the print header/footer as appropriate).
</t>
  </si>
  <si>
    <t xml:space="preserve">Once the army total is correct, organise the formations into Army Columns. The available number of each formation type will reduce to zero as they are assigned to Army Columns. Adding a Generals name to a column reduces the number of available generals
</t>
  </si>
  <si>
    <t xml:space="preserve">Add other descriptions as desired 
 - Unit identifications 
 - Flank march entry point and turn
</t>
  </si>
  <si>
    <r>
      <t xml:space="preserve"> - </t>
    </r>
    <r>
      <rPr>
        <b/>
        <i/>
        <sz val="10"/>
        <rFont val="Arial"/>
        <family val="2"/>
      </rPr>
      <t>When the sheet is correct, spurious details will become hidden</t>
    </r>
    <r>
      <rPr>
        <i/>
        <sz val="10"/>
        <rFont val="Arial"/>
        <family val="2"/>
      </rPr>
      <t xml:space="preserve"> to make the sheet clearer to read and allow space for handwritten notes</t>
    </r>
  </si>
  <si>
    <t>List 
restrictions</t>
  </si>
  <si>
    <r>
      <t xml:space="preserve">Enter the number of Infantry, Cavalry, Guns, Generals and Field defences, </t>
    </r>
    <r>
      <rPr>
        <b/>
        <i/>
        <u/>
        <sz val="10"/>
        <rFont val="Arial"/>
        <family val="2"/>
      </rPr>
      <t>within the restrictions below</t>
    </r>
    <r>
      <rPr>
        <i/>
        <sz val="10"/>
        <rFont val="Arial"/>
        <family val="2"/>
      </rPr>
      <t xml:space="preserve">
(This will increment the number of available formations of each type for organising into Army Columns).</t>
    </r>
  </si>
  <si>
    <t>Too many Guard or Elite in total</t>
  </si>
  <si>
    <t>Too many cavalry</t>
  </si>
  <si>
    <t>Too many Cuirassier</t>
  </si>
  <si>
    <t>Too many 2nd class</t>
  </si>
  <si>
    <t>Too many Guard</t>
  </si>
  <si>
    <t>Too many Elite</t>
  </si>
  <si>
    <t>Too many Columns</t>
  </si>
  <si>
    <t>bisogna decidere quante truppe leggere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</si>
</sst>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u/>
      <sz val="10"/>
      <name val="Arial"/>
      <family val="2"/>
    </font>
    <font>
      <b/>
      <sz val="10"/>
      <name val="Arial"/>
      <family val="2"/>
    </font>
    <font>
      <sz val="10"/>
      <name val="Arial"/>
      <family val="2"/>
    </font>
    <font>
      <b/>
      <i/>
      <sz val="10"/>
      <name val="Arial"/>
      <family val="2"/>
    </font>
    <font>
      <i/>
      <sz val="10"/>
      <name val="Arial"/>
      <family val="2"/>
    </font>
    <font>
      <sz val="8"/>
      <name val="Arial"/>
    </font>
    <font>
      <b/>
      <i/>
      <u/>
      <sz val="14"/>
      <name val="Arial"/>
      <family val="2"/>
    </font>
    <font>
      <b/>
      <sz val="12"/>
      <name val="Arial"/>
      <family val="2"/>
    </font>
    <font>
      <b/>
      <i/>
      <sz val="12"/>
      <name val="Arial"/>
      <family val="2"/>
    </font>
    <font>
      <sz val="12"/>
      <name val="Arial"/>
      <family val="2"/>
    </font>
    <font>
      <b/>
      <i/>
      <u/>
      <sz val="12"/>
      <name val="Arial"/>
      <family val="2"/>
    </font>
    <font>
      <sz val="8"/>
      <name val="Arial"/>
      <family val="2"/>
    </font>
    <font>
      <b/>
      <i/>
      <sz val="10"/>
      <color indexed="9"/>
      <name val="Arial"/>
      <family val="2"/>
    </font>
    <font>
      <b/>
      <i/>
      <u/>
      <sz val="10"/>
      <name val="Arial"/>
      <family val="2"/>
    </font>
    <font>
      <sz val="10"/>
      <color indexed="9"/>
      <name val="Arial"/>
    </font>
    <font>
      <b/>
      <u/>
      <sz val="10"/>
      <color indexed="9"/>
      <name val="Arial"/>
    </font>
    <font>
      <sz val="9"/>
      <name val="Arial"/>
      <family val="2"/>
    </font>
    <font>
      <b/>
      <sz val="9"/>
      <name val="Arial"/>
      <family val="2"/>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top/>
      <bottom style="thin">
        <color auto="1"/>
      </bottom>
      <diagonal/>
    </border>
    <border>
      <left/>
      <right style="hair">
        <color auto="1"/>
      </right>
      <top/>
      <bottom style="thin">
        <color auto="1"/>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thin">
        <color auto="1"/>
      </right>
      <top/>
      <bottom/>
      <diagonal/>
    </border>
    <border>
      <left/>
      <right style="thin">
        <color auto="1"/>
      </right>
      <top style="thin">
        <color auto="1"/>
      </top>
      <bottom/>
      <diagonal/>
    </border>
  </borders>
  <cellStyleXfs count="1">
    <xf numFmtId="0" fontId="0" fillId="0" borderId="0"/>
  </cellStyleXfs>
  <cellXfs count="112">
    <xf numFmtId="0" fontId="0" fillId="0" borderId="0" xfId="0"/>
    <xf numFmtId="0" fontId="0" fillId="0" borderId="0" xfId="0" applyAlignment="1">
      <alignment horizontal="center"/>
    </xf>
    <xf numFmtId="0" fontId="0" fillId="0" borderId="0" xfId="0" applyBorder="1"/>
    <xf numFmtId="0" fontId="0" fillId="0" borderId="0" xfId="0" applyAlignment="1">
      <alignment horizontal="left"/>
    </xf>
    <xf numFmtId="0" fontId="1" fillId="0" borderId="0" xfId="0" applyFont="1" applyAlignment="1">
      <alignment horizontal="center"/>
    </xf>
    <xf numFmtId="0" fontId="3" fillId="0" borderId="0" xfId="0" applyFont="1" applyBorder="1" applyAlignment="1">
      <alignment horizontal="center"/>
    </xf>
    <xf numFmtId="0" fontId="1" fillId="0" borderId="0" xfId="0" applyFont="1"/>
    <xf numFmtId="0" fontId="3" fillId="0" borderId="0" xfId="0" applyFont="1"/>
    <xf numFmtId="0" fontId="0" fillId="0" borderId="0" xfId="0" applyAlignment="1">
      <alignment horizontal="right" indent="2"/>
    </xf>
    <xf numFmtId="0" fontId="0" fillId="0" borderId="0" xfId="0" applyAlignment="1">
      <alignment horizontal="right" indent="1"/>
    </xf>
    <xf numFmtId="0" fontId="3" fillId="0" borderId="0" xfId="0" applyFont="1" applyBorder="1"/>
    <xf numFmtId="9" fontId="0" fillId="0" borderId="0" xfId="0" applyNumberFormat="1" applyAlignment="1">
      <alignment horizontal="right" indent="1"/>
    </xf>
    <xf numFmtId="0" fontId="2" fillId="0" borderId="0" xfId="0" applyFont="1"/>
    <xf numFmtId="0" fontId="1" fillId="0" borderId="0" xfId="0" applyFont="1" applyAlignment="1">
      <alignment horizontal="right" indent="1"/>
    </xf>
    <xf numFmtId="0" fontId="1" fillId="0" borderId="0" xfId="0" applyFont="1" applyAlignment="1">
      <alignment horizontal="right"/>
    </xf>
    <xf numFmtId="0" fontId="3" fillId="0" borderId="0" xfId="0" applyFont="1" applyBorder="1" applyAlignment="1">
      <alignment horizontal="right" indent="1"/>
    </xf>
    <xf numFmtId="0" fontId="3" fillId="0" borderId="0" xfId="0" applyFont="1" applyBorder="1" applyAlignment="1"/>
    <xf numFmtId="0" fontId="5" fillId="0" borderId="0" xfId="0" applyFont="1" applyAlignment="1">
      <alignment horizontal="center"/>
    </xf>
    <xf numFmtId="0" fontId="1" fillId="0" borderId="0" xfId="0" applyFont="1" applyAlignment="1"/>
    <xf numFmtId="0" fontId="0" fillId="0" borderId="0" xfId="0" applyAlignment="1"/>
    <xf numFmtId="0" fontId="0" fillId="0" borderId="0" xfId="0" applyBorder="1" applyAlignment="1">
      <alignment horizontal="center"/>
    </xf>
    <xf numFmtId="0" fontId="2" fillId="0" borderId="1" xfId="0" applyFont="1" applyBorder="1" applyAlignment="1" applyProtection="1">
      <alignment horizontal="right" indent="1"/>
      <protection locked="0"/>
    </xf>
    <xf numFmtId="0" fontId="2" fillId="0" borderId="2" xfId="0" applyFont="1" applyBorder="1" applyAlignment="1" applyProtection="1">
      <alignment horizontal="right" indent="1"/>
      <protection locked="0"/>
    </xf>
    <xf numFmtId="0" fontId="0" fillId="0" borderId="0" xfId="0" applyAlignment="1">
      <alignment horizontal="center" vertical="top" wrapText="1"/>
    </xf>
    <xf numFmtId="0" fontId="5" fillId="0" borderId="0" xfId="0" applyFont="1" applyAlignment="1">
      <alignment vertical="top" wrapText="1"/>
    </xf>
    <xf numFmtId="0" fontId="2" fillId="0" borderId="0" xfId="0" applyFont="1" applyBorder="1"/>
    <xf numFmtId="0" fontId="1" fillId="0" borderId="0" xfId="0" applyFont="1" applyBorder="1"/>
    <xf numFmtId="0" fontId="2" fillId="0" borderId="0" xfId="0" applyFont="1" applyBorder="1" applyAlignment="1"/>
    <xf numFmtId="0" fontId="1" fillId="0" borderId="0" xfId="0" applyFont="1" applyAlignment="1">
      <alignment horizontal="center" wrapText="1"/>
    </xf>
    <xf numFmtId="0" fontId="7" fillId="0" borderId="0" xfId="0" applyFont="1" applyAlignment="1">
      <alignment horizontal="center" wrapText="1"/>
    </xf>
    <xf numFmtId="0" fontId="3" fillId="0" borderId="3" xfId="0" applyFont="1" applyBorder="1" applyAlignment="1">
      <alignment horizontal="center"/>
    </xf>
    <xf numFmtId="0" fontId="3" fillId="0" borderId="0" xfId="0" applyFont="1" applyBorder="1" applyAlignment="1">
      <alignment horizontal="center" vertical="center"/>
    </xf>
    <xf numFmtId="0" fontId="8" fillId="0" borderId="0" xfId="0" applyFont="1" applyBorder="1" applyAlignment="1">
      <alignment horizontal="center"/>
    </xf>
    <xf numFmtId="0" fontId="10" fillId="0" borderId="0" xfId="0" applyFont="1"/>
    <xf numFmtId="0" fontId="8" fillId="0" borderId="0" xfId="0" applyFont="1" applyBorder="1" applyAlignment="1">
      <alignment vertical="center"/>
    </xf>
    <xf numFmtId="0" fontId="7" fillId="0" borderId="0" xfId="0" applyFont="1" applyAlignment="1"/>
    <xf numFmtId="0" fontId="11" fillId="0" borderId="0" xfId="0" applyFont="1" applyAlignment="1"/>
    <xf numFmtId="0" fontId="0" fillId="0" borderId="0" xfId="0" applyAlignment="1">
      <alignment horizontal="right"/>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4" xfId="0" applyFont="1" applyBorder="1" applyAlignment="1"/>
    <xf numFmtId="0" fontId="2" fillId="0" borderId="5" xfId="0" applyFont="1" applyBorder="1" applyAlignment="1"/>
    <xf numFmtId="0" fontId="12" fillId="0" borderId="1" xfId="0" applyFont="1" applyBorder="1" applyAlignment="1" applyProtection="1">
      <alignment vertical="center"/>
      <protection locked="0"/>
    </xf>
    <xf numFmtId="0" fontId="3" fillId="0" borderId="1" xfId="0" applyFont="1" applyBorder="1" applyAlignment="1">
      <alignment horizontal="left"/>
    </xf>
    <xf numFmtId="0" fontId="3" fillId="0" borderId="1" xfId="0" applyFont="1" applyBorder="1" applyAlignment="1" applyProtection="1">
      <alignment horizontal="left"/>
      <protection locked="0"/>
    </xf>
    <xf numFmtId="0" fontId="2" fillId="0" borderId="4" xfId="0" applyFont="1" applyBorder="1"/>
    <xf numFmtId="0" fontId="3" fillId="0" borderId="6" xfId="0" applyFont="1" applyBorder="1" applyAlignment="1">
      <alignment horizontal="center"/>
    </xf>
    <xf numFmtId="0" fontId="8" fillId="0" borderId="0" xfId="0" applyFont="1" applyBorder="1" applyAlignment="1" applyProtection="1">
      <alignment horizontal="center" vertical="center"/>
      <protection locked="0"/>
    </xf>
    <xf numFmtId="0" fontId="8" fillId="0" borderId="2" xfId="0" applyFont="1" applyBorder="1" applyAlignment="1" applyProtection="1">
      <alignment vertical="center"/>
    </xf>
    <xf numFmtId="0" fontId="13" fillId="0" borderId="0" xfId="0" applyFont="1" applyAlignment="1"/>
    <xf numFmtId="0" fontId="4" fillId="0" borderId="0" xfId="0" applyFont="1" applyAlignment="1">
      <alignment horizontal="center" vertical="top" wrapText="1"/>
    </xf>
    <xf numFmtId="0" fontId="15" fillId="0" borderId="0" xfId="0" applyFont="1" applyAlignment="1">
      <alignment horizontal="center"/>
    </xf>
    <xf numFmtId="0" fontId="16" fillId="0" borderId="0" xfId="0" applyFont="1" applyAlignment="1">
      <alignment horizontal="center"/>
    </xf>
    <xf numFmtId="0" fontId="3" fillId="0" borderId="7" xfId="0" applyFont="1" applyBorder="1" applyAlignment="1"/>
    <xf numFmtId="0" fontId="3" fillId="0" borderId="8" xfId="0" applyFont="1" applyBorder="1" applyAlignment="1"/>
    <xf numFmtId="0" fontId="3" fillId="0" borderId="9" xfId="0" applyFont="1" applyBorder="1" applyAlignment="1"/>
    <xf numFmtId="0" fontId="12" fillId="0" borderId="7" xfId="0" applyFont="1" applyBorder="1" applyAlignment="1">
      <alignment horizontal="center"/>
    </xf>
    <xf numFmtId="0" fontId="2" fillId="0" borderId="7" xfId="0" applyFont="1" applyBorder="1" applyAlignment="1" applyProtection="1">
      <alignment vertical="center"/>
    </xf>
    <xf numFmtId="0" fontId="18" fillId="0" borderId="5" xfId="0" applyFont="1" applyBorder="1"/>
    <xf numFmtId="0" fontId="2" fillId="0" borderId="10"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5" fillId="0" borderId="0" xfId="0" applyFont="1" applyAlignment="1">
      <alignment wrapText="1"/>
    </xf>
    <xf numFmtId="0" fontId="14" fillId="0" borderId="0" xfId="0" applyFont="1" applyAlignment="1">
      <alignment horizontal="center" wrapText="1"/>
    </xf>
    <xf numFmtId="0" fontId="0" fillId="0" borderId="0" xfId="0" applyFont="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3" fillId="0" borderId="7" xfId="0" applyFont="1" applyBorder="1" applyAlignment="1">
      <alignment horizontal="center"/>
    </xf>
    <xf numFmtId="0" fontId="3" fillId="0" borderId="9" xfId="0" applyFont="1" applyBorder="1" applyAlignment="1">
      <alignment horizontal="center"/>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7" xfId="0" applyFont="1" applyBorder="1" applyAlignment="1">
      <alignment horizontal="center"/>
    </xf>
    <xf numFmtId="0" fontId="2" fillId="0" borderId="8" xfId="0" applyFont="1" applyBorder="1" applyAlignment="1">
      <alignment horizontal="center"/>
    </xf>
    <xf numFmtId="0" fontId="12" fillId="0" borderId="0" xfId="0"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7" fillId="0" borderId="7" xfId="0" applyFont="1" applyBorder="1" applyAlignment="1">
      <alignment horizontal="center"/>
    </xf>
    <xf numFmtId="0" fontId="17" fillId="0" borderId="9" xfId="0" applyFont="1" applyBorder="1" applyAlignment="1">
      <alignment horizontal="center"/>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12" fillId="0" borderId="4" xfId="0" applyFont="1" applyBorder="1" applyAlignment="1" applyProtection="1">
      <alignment horizontal="center"/>
      <protection locked="0"/>
    </xf>
    <xf numFmtId="0" fontId="12" fillId="0" borderId="2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8" fillId="0" borderId="2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center"/>
    </xf>
    <xf numFmtId="0" fontId="3" fillId="0" borderId="4"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8" fillId="0" borderId="2" xfId="0" applyFont="1" applyBorder="1" applyAlignment="1" applyProtection="1">
      <alignment horizontal="center" vertical="top"/>
      <protection locked="0"/>
    </xf>
    <xf numFmtId="0" fontId="5"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1" fillId="0" borderId="0" xfId="0" applyFont="1" applyAlignment="1">
      <alignment horizontal="right" wrapText="1"/>
    </xf>
    <xf numFmtId="0" fontId="4" fillId="0" borderId="0" xfId="0" applyFont="1" applyAlignment="1">
      <alignment horizontal="left"/>
    </xf>
    <xf numFmtId="0" fontId="8" fillId="0" borderId="7" xfId="0" applyFont="1" applyBorder="1" applyAlignment="1" applyProtection="1">
      <alignment horizontal="center" vertical="top"/>
      <protection locked="0"/>
    </xf>
    <xf numFmtId="0" fontId="8" fillId="0" borderId="8" xfId="0" applyFont="1" applyBorder="1" applyAlignment="1" applyProtection="1">
      <alignment horizontal="center" vertical="top"/>
      <protection locked="0"/>
    </xf>
    <xf numFmtId="0" fontId="8" fillId="0" borderId="9" xfId="0" applyFont="1" applyBorder="1" applyAlignment="1" applyProtection="1">
      <alignment horizontal="center" vertical="top"/>
      <protection locked="0"/>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Alignment="1">
      <alignment horizontal="center"/>
    </xf>
    <xf numFmtId="0" fontId="9" fillId="0" borderId="0" xfId="0" applyFont="1" applyAlignment="1">
      <alignment horizontal="right" vertical="center"/>
    </xf>
    <xf numFmtId="0" fontId="12" fillId="0" borderId="5"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8" fillId="0" borderId="5" xfId="0" applyFont="1" applyBorder="1" applyAlignment="1">
      <alignment horizontal="center"/>
    </xf>
  </cellXfs>
  <cellStyles count="1">
    <cellStyle name="Normal" xfId="0" builtinId="0"/>
  </cellStyles>
  <dxfs count="263">
    <dxf>
      <fill>
        <patternFill>
          <bgColor indexed="52"/>
        </patternFill>
      </fill>
    </dxf>
    <dxf>
      <font>
        <condense val="0"/>
        <extend val="0"/>
        <color auto="1"/>
      </font>
      <fill>
        <patternFill>
          <bgColor indexed="52"/>
        </patternFill>
      </fill>
    </dxf>
    <dxf>
      <font>
        <condense val="0"/>
        <extend val="0"/>
        <color indexed="9"/>
      </font>
      <border>
        <left/>
        <right/>
        <top/>
        <bottom/>
      </border>
    </dxf>
    <dxf>
      <font>
        <condense val="0"/>
        <extend val="0"/>
        <color auto="1"/>
      </font>
      <fill>
        <patternFill>
          <bgColor indexed="52"/>
        </patternFill>
      </fill>
    </dxf>
    <dxf>
      <font>
        <condense val="0"/>
        <extend val="0"/>
        <color indexed="9"/>
      </font>
      <border>
        <left/>
        <right/>
        <top/>
        <bottom/>
      </border>
    </dxf>
    <dxf>
      <fill>
        <patternFill>
          <bgColor indexed="52"/>
        </patternFill>
      </fill>
    </dxf>
    <dxf>
      <font>
        <condense val="0"/>
        <extend val="0"/>
        <color auto="1"/>
      </font>
      <fill>
        <patternFill>
          <bgColor indexed="52"/>
        </patternFill>
      </fill>
    </dxf>
    <dxf>
      <font>
        <condense val="0"/>
        <extend val="0"/>
        <color indexed="9"/>
      </font>
      <border>
        <left/>
        <right/>
        <top/>
        <bottom/>
      </border>
    </dxf>
    <dxf>
      <font>
        <condense val="0"/>
        <extend val="0"/>
        <color auto="1"/>
      </font>
      <fill>
        <patternFill>
          <bgColor indexed="52"/>
        </patternFill>
      </fill>
    </dxf>
    <dxf>
      <fill>
        <patternFill>
          <bgColor indexed="52"/>
        </patternFill>
      </fill>
    </dxf>
    <dxf>
      <font>
        <condense val="0"/>
        <extend val="0"/>
        <color indexed="9"/>
      </font>
      <fill>
        <patternFill patternType="none">
          <bgColor indexed="65"/>
        </patternFill>
      </fill>
      <border>
        <left/>
        <right/>
        <top/>
        <bottom/>
      </border>
    </dxf>
    <dxf>
      <fill>
        <patternFill>
          <bgColor indexed="52"/>
        </patternFill>
      </fill>
    </dxf>
    <dxf>
      <font>
        <condense val="0"/>
        <extend val="0"/>
        <color auto="1"/>
      </font>
      <fill>
        <patternFill>
          <bgColor indexed="52"/>
        </patternFill>
      </fill>
    </dxf>
    <dxf>
      <font>
        <condense val="0"/>
        <extend val="0"/>
        <color indexed="9"/>
      </font>
      <border>
        <left/>
        <right/>
        <top/>
        <bottom/>
      </border>
    </dxf>
    <dxf>
      <font>
        <condense val="0"/>
        <extend val="0"/>
        <color auto="1"/>
      </font>
      <fill>
        <patternFill>
          <bgColor indexed="52"/>
        </patternFill>
      </fill>
    </dxf>
    <dxf>
      <font>
        <condense val="0"/>
        <extend val="0"/>
        <color auto="1"/>
      </font>
      <fill>
        <patternFill>
          <bgColor indexed="52"/>
        </patternFill>
      </fill>
    </dxf>
    <dxf>
      <font>
        <condense val="0"/>
        <extend val="0"/>
        <color indexed="9"/>
      </font>
      <fill>
        <patternFill patternType="none">
          <bgColor indexed="65"/>
        </patternFill>
      </fill>
      <border>
        <left/>
        <right/>
        <top/>
        <bottom/>
      </border>
    </dxf>
    <dxf>
      <font>
        <condense val="0"/>
        <extend val="0"/>
        <color auto="1"/>
      </font>
      <fill>
        <patternFill>
          <bgColor indexed="53"/>
        </patternFill>
      </fill>
    </dxf>
    <dxf>
      <font>
        <condense val="0"/>
        <extend val="0"/>
        <color auto="1"/>
      </font>
      <fill>
        <patternFill>
          <bgColor indexed="52"/>
        </patternFill>
      </fill>
    </dxf>
    <dxf>
      <font>
        <condense val="0"/>
        <extend val="0"/>
        <color indexed="9"/>
      </font>
      <border>
        <left/>
        <right/>
        <top/>
        <bottom/>
      </border>
    </dxf>
    <dxf>
      <font>
        <condense val="0"/>
        <extend val="0"/>
        <color auto="1"/>
      </font>
      <fill>
        <patternFill>
          <bgColor indexed="52"/>
        </patternFill>
      </fill>
    </dxf>
    <dxf>
      <font>
        <condense val="0"/>
        <extend val="0"/>
        <color auto="1"/>
      </font>
      <fill>
        <patternFill>
          <bgColor indexed="52"/>
        </patternFill>
      </fill>
    </dxf>
    <dxf>
      <font>
        <condense val="0"/>
        <extend val="0"/>
        <color indexed="9"/>
      </font>
      <border>
        <left/>
        <right/>
        <top/>
        <bottom/>
      </border>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indexed="9"/>
      </font>
      <border>
        <left/>
        <right/>
        <top/>
        <bottom/>
      </border>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condense val="0"/>
        <extend val="0"/>
        <color indexed="9"/>
      </font>
      <border>
        <left/>
        <right/>
        <top/>
        <bottom/>
      </border>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condense val="0"/>
        <extend val="0"/>
        <color indexed="9"/>
      </font>
      <border>
        <left/>
        <right/>
        <top/>
        <bottom/>
      </border>
    </dxf>
    <dxf>
      <fill>
        <patternFill>
          <bgColor indexed="52"/>
        </patternFill>
      </fill>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condense val="0"/>
        <extend val="0"/>
        <color indexed="9"/>
      </font>
      <border>
        <left/>
        <right/>
        <top/>
        <bottom/>
      </border>
    </dxf>
    <dxf>
      <fill>
        <patternFill>
          <bgColor indexed="52"/>
        </patternFill>
      </fill>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condense val="0"/>
        <extend val="0"/>
        <color indexed="9"/>
      </font>
      <border>
        <left/>
        <right/>
        <top/>
        <bottom/>
      </border>
    </dxf>
    <dxf>
      <fill>
        <patternFill>
          <bgColor indexed="52"/>
        </patternFill>
      </fill>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condense val="0"/>
        <extend val="0"/>
        <color indexed="9"/>
      </font>
      <border>
        <left/>
        <right/>
        <top/>
        <bottom/>
      </border>
    </dxf>
    <dxf>
      <fill>
        <patternFill>
          <bgColor indexed="52"/>
        </patternFill>
      </fill>
    </dxf>
    <dxf>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border>
        <left/>
        <right/>
        <top/>
        <bottom/>
      </border>
    </dxf>
    <dxf>
      <fill>
        <patternFill>
          <bgColor indexed="52"/>
        </patternFill>
      </fill>
    </dxf>
    <dxf>
      <border>
        <left/>
        <right/>
        <top/>
        <bottom/>
      </border>
    </dxf>
    <dxf>
      <fill>
        <patternFill>
          <bgColor indexed="52"/>
        </patternFill>
      </fill>
    </dxf>
    <dxf>
      <fill>
        <patternFill>
          <bgColor indexed="52"/>
        </patternFill>
      </fill>
    </dxf>
    <dxf>
      <border>
        <left/>
        <right/>
        <top/>
        <bottom/>
      </border>
    </dxf>
    <dxf>
      <fill>
        <patternFill>
          <bgColor indexed="52"/>
        </patternFill>
      </fill>
    </dxf>
    <dxf>
      <fill>
        <patternFill>
          <bgColor indexed="52"/>
        </patternFill>
      </fill>
    </dxf>
    <dxf>
      <border>
        <left/>
        <right/>
        <top/>
        <bottom/>
      </border>
    </dxf>
    <dxf>
      <fill>
        <patternFill>
          <bgColor indexed="52"/>
        </patternFill>
      </fill>
    </dxf>
    <dxf>
      <fill>
        <patternFill>
          <bgColor indexed="52"/>
        </patternFill>
      </fill>
    </dxf>
    <dxf>
      <border>
        <left/>
        <right/>
        <top/>
        <bottom/>
      </border>
    </dxf>
    <dxf>
      <fill>
        <patternFill>
          <bgColor indexed="52"/>
        </patternFill>
      </fill>
    </dxf>
    <dxf>
      <fill>
        <patternFill>
          <bgColor indexed="52"/>
        </patternFill>
      </fill>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condense val="0"/>
        <extend val="0"/>
        <color indexed="9"/>
      </font>
      <border>
        <left/>
        <right/>
        <top/>
        <bottom/>
      </border>
    </dxf>
    <dxf>
      <font>
        <condense val="0"/>
        <extend val="0"/>
        <color indexed="9"/>
      </font>
      <fill>
        <patternFill patternType="none">
          <bgColor indexed="65"/>
        </patternFill>
      </fill>
      <border>
        <left/>
        <right/>
        <top/>
        <bottom/>
      </border>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b/>
        <i val="0"/>
        <condense val="0"/>
        <extend val="0"/>
        <color indexed="9"/>
      </font>
      <border>
        <left/>
        <right/>
        <top/>
        <bottom/>
      </border>
    </dxf>
    <dxf>
      <font>
        <b/>
        <i val="0"/>
        <condense val="0"/>
        <extend val="0"/>
        <color indexed="8"/>
      </font>
      <fill>
        <patternFill>
          <bgColor indexed="52"/>
        </patternFill>
      </fill>
    </dxf>
    <dxf>
      <font>
        <b/>
        <i val="0"/>
        <condense val="0"/>
        <extend val="0"/>
        <color indexed="8"/>
      </font>
      <fill>
        <patternFill>
          <bgColor indexed="52"/>
        </patternFill>
      </fill>
    </dxf>
    <dxf>
      <font>
        <condense val="0"/>
        <extend val="0"/>
        <color indexed="9"/>
      </font>
      <border>
        <left/>
        <right/>
        <top/>
        <bottom/>
      </border>
    </dxf>
    <dxf>
      <font>
        <condense val="0"/>
        <extend val="0"/>
        <color indexed="9"/>
      </font>
    </dxf>
    <dxf>
      <fill>
        <patternFill>
          <bgColor indexed="52"/>
        </patternFill>
      </fill>
    </dxf>
    <dxf>
      <font>
        <condense val="0"/>
        <extend val="0"/>
        <color indexed="9"/>
      </font>
      <border>
        <left/>
        <right/>
        <top/>
        <bottom/>
      </border>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indexed="9"/>
      </font>
    </dxf>
    <dxf>
      <fill>
        <patternFill>
          <bgColor indexed="52"/>
        </patternFill>
      </fill>
    </dxf>
    <dxf>
      <font>
        <condense val="0"/>
        <extend val="0"/>
        <color indexed="9"/>
      </font>
    </dxf>
    <dxf>
      <font>
        <condense val="0"/>
        <extend val="0"/>
        <color indexed="9"/>
      </font>
    </dxf>
    <dxf>
      <font>
        <condense val="0"/>
        <extend val="0"/>
        <color indexed="9"/>
      </font>
      <fill>
        <patternFill patternType="none">
          <bgColor indexed="65"/>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indexed="9"/>
      </font>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indexed="9"/>
      </font>
    </dxf>
    <dxf>
      <fill>
        <patternFill>
          <bgColor indexed="52"/>
        </patternFill>
      </fill>
    </dxf>
    <dxf>
      <font>
        <condense val="0"/>
        <extend val="0"/>
        <color auto="1"/>
      </font>
      <fill>
        <patternFill>
          <bgColor indexed="52"/>
        </patternFill>
      </fill>
    </dxf>
    <dxf>
      <font>
        <condense val="0"/>
        <extend val="0"/>
        <color auto="1"/>
      </font>
      <fill>
        <patternFill>
          <bgColor indexed="52"/>
        </patternFill>
      </fill>
    </dxf>
    <dxf>
      <font>
        <condense val="0"/>
        <extend val="0"/>
        <color auto="1"/>
      </font>
      <fill>
        <patternFill>
          <bgColor indexed="52"/>
        </patternFill>
      </fill>
    </dxf>
    <dxf>
      <fill>
        <patternFill>
          <bgColor indexed="52"/>
        </patternFill>
      </fill>
    </dxf>
    <dxf>
      <fill>
        <patternFill>
          <bgColor indexed="52"/>
        </patternFill>
      </fill>
    </dxf>
    <dxf>
      <fill>
        <patternFill>
          <bgColor indexed="52"/>
        </patternFill>
      </fill>
    </dxf>
    <dxf>
      <font>
        <condense val="0"/>
        <extend val="0"/>
        <color indexed="9"/>
      </font>
    </dxf>
    <dxf>
      <fill>
        <patternFill>
          <bgColor indexed="52"/>
        </patternFill>
      </fill>
    </dxf>
    <dxf>
      <fill>
        <patternFill>
          <bgColor indexed="52"/>
        </patternFill>
      </fill>
    </dxf>
    <dxf>
      <fill>
        <patternFill>
          <bgColor indexed="52"/>
        </patternFill>
      </fill>
    </dxf>
    <dxf>
      <fill>
        <patternFill>
          <bgColor indexed="52"/>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zoomScale="85" workbookViewId="0"/>
  </sheetViews>
  <sheetFormatPr baseColWidth="10" defaultColWidth="8.83203125" defaultRowHeight="12" x14ac:dyDescent="0"/>
  <cols>
    <col min="1" max="1" width="11.6640625" customWidth="1"/>
    <col min="2" max="2" width="120.33203125" customWidth="1"/>
  </cols>
  <sheetData>
    <row r="1" spans="1:2" ht="34">
      <c r="B1" s="29" t="s">
        <v>31</v>
      </c>
    </row>
    <row r="3" spans="1:2" ht="34.75" customHeight="1">
      <c r="A3" s="51">
        <v>1</v>
      </c>
      <c r="B3" s="24" t="s">
        <v>90</v>
      </c>
    </row>
    <row r="4" spans="1:2" ht="24" customHeight="1">
      <c r="A4" s="51">
        <v>2</v>
      </c>
      <c r="B4" s="24" t="s">
        <v>34</v>
      </c>
    </row>
    <row r="5" spans="1:2" ht="24" customHeight="1">
      <c r="A5" s="51">
        <v>3</v>
      </c>
      <c r="B5" s="24" t="s">
        <v>35</v>
      </c>
    </row>
    <row r="6" spans="1:2" ht="34" customHeight="1">
      <c r="A6" s="51">
        <v>4</v>
      </c>
      <c r="B6" s="24" t="s">
        <v>95</v>
      </c>
    </row>
    <row r="7" spans="1:2" ht="36" customHeight="1">
      <c r="A7" s="51">
        <v>5</v>
      </c>
      <c r="B7" s="24" t="s">
        <v>91</v>
      </c>
    </row>
    <row r="8" spans="1:2" ht="41.25" customHeight="1">
      <c r="A8" s="51">
        <v>6</v>
      </c>
      <c r="B8" s="24" t="s">
        <v>92</v>
      </c>
    </row>
    <row r="9" spans="1:2" ht="9" customHeight="1">
      <c r="A9" s="23"/>
      <c r="B9" s="24"/>
    </row>
    <row r="10" spans="1:2" ht="13" customHeight="1">
      <c r="A10" s="51" t="s">
        <v>33</v>
      </c>
      <c r="B10" s="24" t="s">
        <v>36</v>
      </c>
    </row>
    <row r="11" spans="1:2" ht="13" customHeight="1">
      <c r="B11" s="24" t="s">
        <v>37</v>
      </c>
    </row>
    <row r="12" spans="1:2" ht="20.25" customHeight="1">
      <c r="B12" s="24" t="s">
        <v>93</v>
      </c>
    </row>
    <row r="13" spans="1:2" ht="27.5" customHeight="1">
      <c r="A13" s="67" t="s">
        <v>94</v>
      </c>
      <c r="B13" s="66" t="s">
        <v>76</v>
      </c>
    </row>
    <row r="14" spans="1:2">
      <c r="B14" s="24" t="s">
        <v>81</v>
      </c>
    </row>
    <row r="15" spans="1:2">
      <c r="B15" s="24" t="s">
        <v>82</v>
      </c>
    </row>
    <row r="16" spans="1:2">
      <c r="B16" s="24" t="s">
        <v>77</v>
      </c>
    </row>
    <row r="17" spans="2:2">
      <c r="B17" s="24" t="s">
        <v>78</v>
      </c>
    </row>
    <row r="18" spans="2:2">
      <c r="B18" s="24" t="s">
        <v>79</v>
      </c>
    </row>
    <row r="19" spans="2:2">
      <c r="B19" s="24" t="s">
        <v>80</v>
      </c>
    </row>
    <row r="20" spans="2:2">
      <c r="B20" s="24" t="s">
        <v>83</v>
      </c>
    </row>
  </sheetData>
  <sheetProtection selectLockedCells="1" selectUnlockedCells="1"/>
  <phoneticPr fontId="6" type="noConversion"/>
  <pageMargins left="0.75" right="0.75" top="1" bottom="1" header="0.5" footer="0.5"/>
  <pageSetup paperSize="9" orientation="portrait" horizontalDpi="4294967294"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47"/>
  <sheetViews>
    <sheetView showGridLines="0" showZeros="0" tabSelected="1" topLeftCell="B1" zoomScale="125" zoomScaleNormal="125" zoomScalePageLayoutView="125" workbookViewId="0">
      <selection activeCell="E13" sqref="E13"/>
    </sheetView>
  </sheetViews>
  <sheetFormatPr baseColWidth="10" defaultColWidth="8.83203125" defaultRowHeight="12" x14ac:dyDescent="0"/>
  <cols>
    <col min="2" max="2" width="7" customWidth="1"/>
    <col min="3" max="3" width="13" customWidth="1"/>
    <col min="4" max="4" width="9" customWidth="1"/>
    <col min="5" max="5" width="5.1640625" customWidth="1"/>
    <col min="6" max="7" width="4.83203125" customWidth="1"/>
    <col min="8" max="8" width="4.5" customWidth="1"/>
    <col min="9" max="9" width="6.83203125" style="1" customWidth="1"/>
    <col min="10" max="10" width="10.5" style="1" customWidth="1"/>
    <col min="11" max="11" width="6.5" style="3" customWidth="1"/>
    <col min="12" max="12" width="10.33203125" style="1" customWidth="1"/>
    <col min="13" max="13" width="2.6640625" customWidth="1"/>
    <col min="14" max="15" width="4.83203125" style="1" customWidth="1"/>
    <col min="16" max="16" width="12.83203125" customWidth="1"/>
    <col min="17" max="17" width="13.6640625" customWidth="1"/>
    <col min="18" max="18" width="5.83203125" style="1" customWidth="1"/>
    <col min="19" max="19" width="3" style="2" customWidth="1"/>
    <col min="20" max="21" width="4.83203125" style="1" customWidth="1"/>
    <col min="22" max="22" width="12.6640625" customWidth="1"/>
    <col min="23" max="23" width="13.6640625" customWidth="1"/>
    <col min="24" max="24" width="7.6640625" style="1" customWidth="1"/>
    <col min="25" max="25" width="3.6640625" customWidth="1"/>
  </cols>
  <sheetData>
    <row r="1" spans="1:32" ht="13.5" customHeight="1">
      <c r="B1" s="49" t="s">
        <v>61</v>
      </c>
      <c r="C1" s="96" t="s">
        <v>103</v>
      </c>
      <c r="D1" s="96"/>
      <c r="E1" s="96"/>
      <c r="F1" s="96"/>
      <c r="G1" s="96"/>
      <c r="H1" s="96"/>
      <c r="I1" s="96"/>
      <c r="J1" s="91" t="s">
        <v>0</v>
      </c>
      <c r="K1" s="92"/>
      <c r="L1" s="48">
        <v>1200</v>
      </c>
    </row>
    <row r="2" spans="1:32" ht="13.5" customHeight="1">
      <c r="B2" s="101"/>
      <c r="C2" s="102"/>
      <c r="D2" s="102"/>
      <c r="E2" s="102"/>
      <c r="F2" s="102"/>
      <c r="G2" s="102"/>
      <c r="H2" s="102"/>
      <c r="I2" s="103"/>
      <c r="J2" s="91" t="s">
        <v>58</v>
      </c>
      <c r="K2" s="92"/>
      <c r="L2" s="32">
        <f>SUM(G17:G46)</f>
        <v>1190</v>
      </c>
      <c r="N2" s="93" t="s">
        <v>38</v>
      </c>
      <c r="O2" s="93"/>
      <c r="P2" s="93"/>
      <c r="Q2" s="93"/>
      <c r="R2" s="93"/>
      <c r="S2" s="5"/>
      <c r="T2" s="93" t="s">
        <v>39</v>
      </c>
      <c r="U2" s="93"/>
      <c r="V2" s="93"/>
      <c r="W2" s="93"/>
      <c r="X2" s="93"/>
      <c r="Y2" s="2"/>
      <c r="AF2" s="33"/>
    </row>
    <row r="3" spans="1:32" ht="13.5" customHeight="1">
      <c r="B3" s="101"/>
      <c r="C3" s="102"/>
      <c r="D3" s="102"/>
      <c r="E3" s="102"/>
      <c r="F3" s="102"/>
      <c r="G3" s="102"/>
      <c r="H3" s="102"/>
      <c r="I3" s="103"/>
      <c r="J3" s="91" t="s">
        <v>1</v>
      </c>
      <c r="K3" s="92"/>
      <c r="L3" s="32">
        <f>L1-L2</f>
        <v>10</v>
      </c>
      <c r="N3" s="81" t="s">
        <v>86</v>
      </c>
      <c r="O3" s="82"/>
      <c r="P3" s="58" t="s">
        <v>88</v>
      </c>
      <c r="Q3" s="83"/>
      <c r="R3" s="84"/>
      <c r="S3" s="5"/>
      <c r="T3" s="81" t="s">
        <v>86</v>
      </c>
      <c r="U3" s="82"/>
      <c r="V3" s="58" t="s">
        <v>88</v>
      </c>
      <c r="W3" s="83"/>
      <c r="X3" s="84"/>
      <c r="Y3" s="2"/>
    </row>
    <row r="4" spans="1:32" ht="13.5" customHeight="1">
      <c r="A4" s="52">
        <f>IF(ISTEXT(Q3),1,)</f>
        <v>0</v>
      </c>
      <c r="I4"/>
      <c r="J4" s="34"/>
      <c r="L4" s="34"/>
      <c r="N4" s="57" t="s">
        <v>71</v>
      </c>
      <c r="O4" s="57" t="s">
        <v>72</v>
      </c>
      <c r="P4" s="54" t="s">
        <v>87</v>
      </c>
      <c r="Q4" s="55"/>
      <c r="R4" s="56"/>
      <c r="S4" s="5"/>
      <c r="T4" s="57" t="s">
        <v>71</v>
      </c>
      <c r="U4" s="57" t="s">
        <v>72</v>
      </c>
      <c r="V4" s="54" t="s">
        <v>87</v>
      </c>
      <c r="W4" s="55"/>
      <c r="X4" s="56"/>
      <c r="Y4" s="2"/>
    </row>
    <row r="5" spans="1:32" s="6" customFormat="1" ht="13.5" customHeight="1">
      <c r="A5" s="52">
        <f>IF(ISTEXT(W3),1,)</f>
        <v>0</v>
      </c>
      <c r="B5" s="36" t="s">
        <v>52</v>
      </c>
      <c r="C5" s="35"/>
      <c r="D5"/>
      <c r="E5"/>
      <c r="F5"/>
      <c r="G5"/>
      <c r="H5"/>
      <c r="I5" s="1"/>
      <c r="J5" s="1"/>
      <c r="K5" s="1"/>
      <c r="L5" s="4"/>
      <c r="M5"/>
      <c r="N5" s="60"/>
      <c r="O5" s="61"/>
      <c r="P5" s="46" t="s">
        <v>6</v>
      </c>
      <c r="Q5" s="94"/>
      <c r="R5" s="95"/>
      <c r="S5" s="10"/>
      <c r="T5" s="60"/>
      <c r="U5" s="61"/>
      <c r="V5" s="46" t="s">
        <v>6</v>
      </c>
      <c r="W5" s="85"/>
      <c r="X5" s="86"/>
      <c r="Y5" s="2"/>
    </row>
    <row r="6" spans="1:32" ht="13.5" customHeight="1">
      <c r="A6" s="53">
        <f>IF(ISTEXT(Q13),1,)</f>
        <v>0</v>
      </c>
      <c r="B6" s="100" t="s">
        <v>56</v>
      </c>
      <c r="C6" s="100"/>
      <c r="D6" s="100"/>
      <c r="E6" s="4" t="s">
        <v>3</v>
      </c>
      <c r="F6" s="99" t="s">
        <v>51</v>
      </c>
      <c r="G6" s="99"/>
      <c r="H6" s="28"/>
      <c r="I6" s="4" t="s">
        <v>4</v>
      </c>
      <c r="J6" s="18" t="s">
        <v>2</v>
      </c>
      <c r="K6" s="4" t="s">
        <v>5</v>
      </c>
      <c r="L6" s="4" t="s">
        <v>32</v>
      </c>
      <c r="M6" s="18"/>
      <c r="N6" s="62"/>
      <c r="O6" s="63"/>
      <c r="P6" s="25" t="s">
        <v>7</v>
      </c>
      <c r="Q6" s="87"/>
      <c r="R6" s="88"/>
      <c r="S6" s="10"/>
      <c r="T6" s="62"/>
      <c r="U6" s="63"/>
      <c r="V6" s="25" t="s">
        <v>7</v>
      </c>
      <c r="W6" s="79"/>
      <c r="X6" s="80"/>
      <c r="Y6" s="26"/>
    </row>
    <row r="7" spans="1:32" ht="13.5" customHeight="1">
      <c r="A7" s="52">
        <f>IF(ISTEXT(W13),1,)</f>
        <v>0</v>
      </c>
      <c r="C7" s="7" t="s">
        <v>6</v>
      </c>
      <c r="D7" s="9">
        <v>60</v>
      </c>
      <c r="E7" s="21">
        <v>0</v>
      </c>
      <c r="F7" s="37">
        <f>D7*E7</f>
        <v>0</v>
      </c>
      <c r="G7" s="9"/>
      <c r="H7" s="9"/>
      <c r="I7" s="39">
        <f>E7+E13</f>
        <v>0</v>
      </c>
      <c r="J7" s="40" t="s">
        <v>6</v>
      </c>
      <c r="K7" s="17">
        <f>ROUNDDOWN(0.1*(E17),0)</f>
        <v>2</v>
      </c>
      <c r="L7" s="38">
        <f>I7-(N5+N15+O5+O15+T5+T15+U5+U15)</f>
        <v>0</v>
      </c>
      <c r="M7" s="14"/>
      <c r="N7" s="62"/>
      <c r="O7" s="63"/>
      <c r="P7" s="25" t="s">
        <v>9</v>
      </c>
      <c r="Q7" s="87"/>
      <c r="R7" s="88">
        <v>4</v>
      </c>
      <c r="S7" s="10"/>
      <c r="T7" s="62"/>
      <c r="U7" s="63"/>
      <c r="V7" s="25" t="s">
        <v>9</v>
      </c>
      <c r="W7" s="79"/>
      <c r="X7" s="80"/>
      <c r="Y7" s="2"/>
    </row>
    <row r="8" spans="1:32" ht="13.5" customHeight="1">
      <c r="A8" s="52">
        <f>IF(ISTEXT(P23),1,)</f>
        <v>0</v>
      </c>
      <c r="C8" t="s">
        <v>7</v>
      </c>
      <c r="D8" s="9">
        <v>40</v>
      </c>
      <c r="E8" s="21">
        <v>3</v>
      </c>
      <c r="F8" s="37">
        <f>D8*E8</f>
        <v>120</v>
      </c>
      <c r="G8" s="9"/>
      <c r="H8" s="9"/>
      <c r="I8" s="39">
        <f>E8+E14</f>
        <v>3</v>
      </c>
      <c r="J8" s="40" t="s">
        <v>7</v>
      </c>
      <c r="K8" s="17">
        <f>ROUNDDOWN(0.5*(E17),0)</f>
        <v>10</v>
      </c>
      <c r="L8" s="38">
        <f>I8-(N6+N16+O6+O16+T6+T16+U6+U16)</f>
        <v>3</v>
      </c>
      <c r="M8" s="9"/>
      <c r="N8" s="62"/>
      <c r="O8" s="63"/>
      <c r="P8" s="25" t="s">
        <v>11</v>
      </c>
      <c r="Q8" s="87"/>
      <c r="R8" s="88">
        <v>5</v>
      </c>
      <c r="S8" s="10"/>
      <c r="T8" s="62"/>
      <c r="U8" s="63"/>
      <c r="V8" s="25" t="s">
        <v>11</v>
      </c>
      <c r="W8" s="79"/>
      <c r="X8" s="80"/>
      <c r="Y8" s="2"/>
    </row>
    <row r="9" spans="1:32" ht="13.5" customHeight="1">
      <c r="A9" s="52">
        <f>IF(ISTEXT(W23),1,)</f>
        <v>0</v>
      </c>
      <c r="C9" t="s">
        <v>8</v>
      </c>
      <c r="D9" s="9">
        <v>30</v>
      </c>
      <c r="E9" s="21">
        <v>12</v>
      </c>
      <c r="F9" s="37">
        <f>D9*E9</f>
        <v>360</v>
      </c>
      <c r="G9" s="11"/>
      <c r="H9" s="11"/>
      <c r="I9" s="39">
        <f>E9+E15</f>
        <v>12</v>
      </c>
      <c r="J9" s="40" t="s">
        <v>8</v>
      </c>
      <c r="K9" s="17">
        <f>ROUNDDOWN(E17,0)</f>
        <v>20</v>
      </c>
      <c r="L9" s="38">
        <f>I9-(N7+N17+O7+O17+T7+T17+U7+U17)</f>
        <v>12</v>
      </c>
      <c r="M9" s="9"/>
      <c r="N9" s="64"/>
      <c r="O9" s="65"/>
      <c r="P9" s="25" t="s">
        <v>89</v>
      </c>
      <c r="Q9" s="89"/>
      <c r="R9" s="90"/>
      <c r="S9" s="10"/>
      <c r="T9" s="64"/>
      <c r="U9" s="65"/>
      <c r="V9" s="59" t="s">
        <v>89</v>
      </c>
      <c r="W9" s="79"/>
      <c r="X9" s="80"/>
      <c r="Y9" s="2"/>
    </row>
    <row r="10" spans="1:32" ht="13.5" customHeight="1" thickBot="1">
      <c r="A10" s="52">
        <f>IF(ISTEXT(P36),1,)</f>
        <v>0</v>
      </c>
      <c r="C10" t="s">
        <v>10</v>
      </c>
      <c r="D10" s="9">
        <v>20</v>
      </c>
      <c r="E10" s="21">
        <v>5</v>
      </c>
      <c r="F10" s="37">
        <f>D10*E10</f>
        <v>100</v>
      </c>
      <c r="G10" s="11"/>
      <c r="H10" s="11"/>
      <c r="I10" s="39">
        <f>E10+E16</f>
        <v>5</v>
      </c>
      <c r="J10" s="40" t="s">
        <v>10</v>
      </c>
      <c r="K10" s="17">
        <f>ROUNDDOWN(0.8*(E17),0)</f>
        <v>16</v>
      </c>
      <c r="L10" s="38">
        <f>I10-(N8+N18+O8+O18+T8+T18+U8+U18)</f>
        <v>5</v>
      </c>
      <c r="M10" s="9"/>
      <c r="N10" s="71" t="s">
        <v>60</v>
      </c>
      <c r="O10" s="72"/>
      <c r="P10" s="43"/>
      <c r="Q10" s="44" t="s">
        <v>46</v>
      </c>
      <c r="R10" s="45"/>
      <c r="S10" s="10"/>
      <c r="T10" s="71" t="s">
        <v>60</v>
      </c>
      <c r="U10" s="72"/>
      <c r="V10" s="43"/>
      <c r="W10" s="44" t="s">
        <v>46</v>
      </c>
      <c r="X10" s="45"/>
      <c r="Y10" s="2"/>
    </row>
    <row r="11" spans="1:32" s="6" customFormat="1" ht="13.5" customHeight="1" thickTop="1">
      <c r="A11" s="52">
        <f>IF(ISTEXT(W36),1,)</f>
        <v>0</v>
      </c>
      <c r="B11"/>
      <c r="C11"/>
      <c r="D11" s="9"/>
      <c r="E11" s="12"/>
      <c r="F11" s="8"/>
      <c r="G11" s="9"/>
      <c r="H11" s="9"/>
      <c r="I11" s="47">
        <f>SUM(I7:I10)</f>
        <v>20</v>
      </c>
      <c r="J11" s="40" t="s">
        <v>4</v>
      </c>
      <c r="K11" s="47">
        <f>ROUNDDOWN(0.8*(E17+E32+E39),0)</f>
        <v>25</v>
      </c>
      <c r="L11" s="1"/>
      <c r="M11" s="9"/>
      <c r="N11" s="5"/>
      <c r="O11" s="5"/>
      <c r="P11" s="10"/>
      <c r="Q11" s="10"/>
      <c r="R11" s="5"/>
      <c r="S11" s="10"/>
      <c r="T11" s="5"/>
      <c r="U11" s="5"/>
      <c r="V11" s="10"/>
      <c r="W11" s="10"/>
      <c r="X11" s="5"/>
      <c r="Y11" s="2"/>
    </row>
    <row r="12" spans="1:32" ht="13.5" customHeight="1">
      <c r="A12" s="6"/>
      <c r="B12" s="100" t="s">
        <v>70</v>
      </c>
      <c r="C12" s="100"/>
      <c r="D12" s="100"/>
      <c r="E12" s="6"/>
      <c r="F12" s="8"/>
      <c r="G12" s="13"/>
      <c r="H12" s="13"/>
      <c r="I12" s="107" t="s">
        <v>100</v>
      </c>
      <c r="J12" s="107"/>
      <c r="K12" s="107"/>
      <c r="L12" s="4"/>
      <c r="N12" s="93" t="s">
        <v>40</v>
      </c>
      <c r="O12" s="93"/>
      <c r="P12" s="93"/>
      <c r="Q12" s="93"/>
      <c r="R12" s="93"/>
      <c r="S12" s="5"/>
      <c r="T12" s="93" t="s">
        <v>41</v>
      </c>
      <c r="U12" s="93"/>
      <c r="V12" s="93"/>
      <c r="W12" s="93"/>
      <c r="X12" s="93"/>
      <c r="Y12" s="26"/>
    </row>
    <row r="13" spans="1:32" ht="13.5" customHeight="1">
      <c r="C13" s="7" t="s">
        <v>27</v>
      </c>
      <c r="D13" s="9">
        <v>55</v>
      </c>
      <c r="E13" s="21"/>
      <c r="F13" s="37">
        <f>D13*E13</f>
        <v>0</v>
      </c>
      <c r="G13" s="9"/>
      <c r="H13" s="9"/>
      <c r="I13" s="107" t="s">
        <v>101</v>
      </c>
      <c r="J13" s="107"/>
      <c r="K13" s="107"/>
      <c r="M13" s="6"/>
      <c r="N13" s="81" t="s">
        <v>86</v>
      </c>
      <c r="O13" s="82"/>
      <c r="P13" s="58" t="s">
        <v>88</v>
      </c>
      <c r="Q13" s="83"/>
      <c r="R13" s="84"/>
      <c r="S13" s="5"/>
      <c r="T13" s="81" t="s">
        <v>86</v>
      </c>
      <c r="U13" s="82"/>
      <c r="V13" s="58" t="s">
        <v>88</v>
      </c>
      <c r="W13" s="83"/>
      <c r="X13" s="84"/>
      <c r="Y13" s="2"/>
    </row>
    <row r="14" spans="1:32" ht="13.5" customHeight="1">
      <c r="C14" t="s">
        <v>28</v>
      </c>
      <c r="D14" s="9">
        <v>35</v>
      </c>
      <c r="E14" s="21"/>
      <c r="F14" s="37">
        <f>D14*E14</f>
        <v>0</v>
      </c>
      <c r="G14" s="9"/>
      <c r="H14" s="9"/>
      <c r="I14" s="107" t="s">
        <v>99</v>
      </c>
      <c r="J14" s="107"/>
      <c r="K14" s="107"/>
      <c r="N14" s="57" t="s">
        <v>71</v>
      </c>
      <c r="O14" s="57" t="s">
        <v>72</v>
      </c>
      <c r="P14" s="54" t="s">
        <v>87</v>
      </c>
      <c r="Q14" s="55"/>
      <c r="R14" s="56"/>
      <c r="S14" s="5"/>
      <c r="T14" s="57" t="s">
        <v>71</v>
      </c>
      <c r="U14" s="57" t="s">
        <v>72</v>
      </c>
      <c r="V14" s="54" t="s">
        <v>87</v>
      </c>
      <c r="W14" s="55"/>
      <c r="X14" s="56"/>
      <c r="Y14" s="2"/>
    </row>
    <row r="15" spans="1:32" ht="13.5" customHeight="1">
      <c r="C15" t="s">
        <v>29</v>
      </c>
      <c r="D15" s="9">
        <v>25</v>
      </c>
      <c r="E15" s="22"/>
      <c r="F15" s="37">
        <f>D15*E15</f>
        <v>0</v>
      </c>
      <c r="G15" s="9"/>
      <c r="H15" s="9"/>
      <c r="I15" s="4" t="s">
        <v>4</v>
      </c>
      <c r="J15" s="18" t="s">
        <v>14</v>
      </c>
      <c r="K15" s="4" t="s">
        <v>5</v>
      </c>
      <c r="L15" s="4" t="s">
        <v>32</v>
      </c>
      <c r="N15" s="60"/>
      <c r="O15" s="61"/>
      <c r="P15" s="46" t="s">
        <v>6</v>
      </c>
      <c r="Q15" s="85"/>
      <c r="R15" s="86"/>
      <c r="S15" s="10"/>
      <c r="T15" s="60"/>
      <c r="U15" s="61"/>
      <c r="V15" s="46" t="s">
        <v>6</v>
      </c>
      <c r="W15" s="85"/>
      <c r="X15" s="86"/>
      <c r="Y15" s="2"/>
    </row>
    <row r="16" spans="1:32" ht="13.5" customHeight="1">
      <c r="C16" t="s">
        <v>30</v>
      </c>
      <c r="D16" s="9">
        <v>15</v>
      </c>
      <c r="E16" s="21"/>
      <c r="F16" s="37">
        <f>D16*E16</f>
        <v>0</v>
      </c>
      <c r="G16" s="9"/>
      <c r="H16" s="9"/>
      <c r="I16" s="39">
        <f>E22</f>
        <v>0</v>
      </c>
      <c r="J16" s="40" t="s">
        <v>47</v>
      </c>
      <c r="K16" s="17">
        <f>ROUNDDOWN(0.1*(E32),0)</f>
        <v>0</v>
      </c>
      <c r="L16" s="38">
        <f>I16-(N24+N37+T24+T37)</f>
        <v>0</v>
      </c>
      <c r="M16" s="19"/>
      <c r="N16" s="62"/>
      <c r="O16" s="63"/>
      <c r="P16" s="25" t="s">
        <v>7</v>
      </c>
      <c r="Q16" s="79"/>
      <c r="R16" s="80"/>
      <c r="S16" s="10"/>
      <c r="T16" s="62"/>
      <c r="U16" s="63"/>
      <c r="V16" s="25" t="s">
        <v>7</v>
      </c>
      <c r="W16" s="79"/>
      <c r="X16" s="80"/>
      <c r="Y16" s="2"/>
    </row>
    <row r="17" spans="2:25" ht="13.5" customHeight="1">
      <c r="B17" s="108" t="s">
        <v>13</v>
      </c>
      <c r="C17" s="108"/>
      <c r="D17" s="108"/>
      <c r="E17" s="104">
        <f>SUM(E7:E16)</f>
        <v>20</v>
      </c>
      <c r="F17" s="8"/>
      <c r="G17" s="106">
        <f>SUM(F7:F16)</f>
        <v>580</v>
      </c>
      <c r="H17" s="31"/>
      <c r="I17" s="39">
        <f>E23</f>
        <v>4</v>
      </c>
      <c r="J17" s="40" t="s">
        <v>48</v>
      </c>
      <c r="K17" s="17">
        <f>ROUNDDOWN(0.5*(E17),0)</f>
        <v>10</v>
      </c>
      <c r="L17" s="38">
        <f>I17-(N25+N38+T25+T38)</f>
        <v>4</v>
      </c>
      <c r="M17" s="6"/>
      <c r="N17" s="62"/>
      <c r="O17" s="63"/>
      <c r="P17" s="25" t="s">
        <v>9</v>
      </c>
      <c r="Q17" s="79"/>
      <c r="R17" s="80"/>
      <c r="S17" s="10"/>
      <c r="T17" s="62"/>
      <c r="U17" s="63"/>
      <c r="V17" s="25" t="s">
        <v>9</v>
      </c>
      <c r="W17" s="79"/>
      <c r="X17" s="80"/>
      <c r="Y17" s="2"/>
    </row>
    <row r="18" spans="2:25" ht="13.5" customHeight="1">
      <c r="B18" s="108"/>
      <c r="C18" s="108"/>
      <c r="D18" s="108"/>
      <c r="E18" s="105"/>
      <c r="F18" s="8"/>
      <c r="G18" s="106"/>
      <c r="H18" s="31"/>
      <c r="I18" s="39">
        <f>E24</f>
        <v>0</v>
      </c>
      <c r="J18" s="40" t="s">
        <v>50</v>
      </c>
      <c r="K18" s="17">
        <f>ROUNDDOWN(0.5*(E17),0)</f>
        <v>10</v>
      </c>
      <c r="L18" s="38">
        <f>I18-(N26+N39+T26+T39)</f>
        <v>0</v>
      </c>
      <c r="M18" s="9"/>
      <c r="N18" s="62"/>
      <c r="O18" s="63"/>
      <c r="P18" s="25" t="s">
        <v>11</v>
      </c>
      <c r="Q18" s="79"/>
      <c r="R18" s="80"/>
      <c r="S18" s="10"/>
      <c r="T18" s="62"/>
      <c r="U18" s="63"/>
      <c r="V18" s="25" t="s">
        <v>11</v>
      </c>
      <c r="W18" s="79"/>
      <c r="X18" s="80"/>
      <c r="Y18" s="2"/>
    </row>
    <row r="19" spans="2:25" ht="13.5" customHeight="1" thickBot="1">
      <c r="C19" s="107" t="s">
        <v>73</v>
      </c>
      <c r="D19" s="107"/>
      <c r="E19" s="107"/>
      <c r="F19" s="107"/>
      <c r="G19" s="107"/>
      <c r="H19" s="9"/>
      <c r="I19" s="39">
        <f>E25</f>
        <v>0</v>
      </c>
      <c r="J19" s="40" t="s">
        <v>49</v>
      </c>
      <c r="K19" s="17">
        <f>ROUNDDOWN(0.4*(E17),0)</f>
        <v>8</v>
      </c>
      <c r="L19" s="38">
        <f>I19-(N27+N40+T27+T40)</f>
        <v>0</v>
      </c>
      <c r="M19" s="9"/>
      <c r="N19" s="64"/>
      <c r="O19" s="65"/>
      <c r="P19" s="59" t="s">
        <v>89</v>
      </c>
      <c r="Q19" s="79"/>
      <c r="R19" s="80"/>
      <c r="S19" s="10"/>
      <c r="T19" s="64"/>
      <c r="U19" s="65"/>
      <c r="V19" s="59" t="s">
        <v>89</v>
      </c>
      <c r="W19" s="79"/>
      <c r="X19" s="80"/>
      <c r="Y19" s="2"/>
    </row>
    <row r="20" spans="2:25" ht="13.5" customHeight="1" thickTop="1">
      <c r="B20" s="36" t="s">
        <v>53</v>
      </c>
      <c r="C20" s="35"/>
      <c r="D20" s="9"/>
      <c r="E20" s="12"/>
      <c r="F20" s="8"/>
      <c r="G20" s="9"/>
      <c r="H20" s="9"/>
      <c r="I20" s="47">
        <f>SUM(I16:I19)</f>
        <v>4</v>
      </c>
      <c r="J20" s="40" t="s">
        <v>4</v>
      </c>
      <c r="K20" s="47">
        <f>ROUNDDOWN(0.5*(E17),0)</f>
        <v>10</v>
      </c>
      <c r="M20" s="9"/>
      <c r="N20" s="71" t="s">
        <v>60</v>
      </c>
      <c r="O20" s="72"/>
      <c r="P20" s="43"/>
      <c r="Q20" s="44" t="s">
        <v>46</v>
      </c>
      <c r="R20" s="45"/>
      <c r="S20" s="10"/>
      <c r="T20" s="71" t="s">
        <v>60</v>
      </c>
      <c r="U20" s="72"/>
      <c r="V20" s="43"/>
      <c r="W20" s="44" t="s">
        <v>46</v>
      </c>
      <c r="X20" s="45"/>
      <c r="Y20" s="2"/>
    </row>
    <row r="21" spans="2:25" ht="13.5" customHeight="1">
      <c r="B21" s="100" t="s">
        <v>55</v>
      </c>
      <c r="C21" s="100"/>
      <c r="D21" s="100"/>
      <c r="E21" s="12"/>
      <c r="F21" s="8"/>
      <c r="G21" s="9"/>
      <c r="H21" s="9"/>
      <c r="I21" s="107" t="s">
        <v>98</v>
      </c>
      <c r="J21" s="107"/>
      <c r="K21" s="107"/>
      <c r="M21" s="9"/>
      <c r="N21" s="5"/>
      <c r="O21" s="5"/>
      <c r="P21" s="10"/>
      <c r="Q21" s="10"/>
      <c r="R21" s="5"/>
      <c r="S21" s="10"/>
      <c r="T21" s="5"/>
      <c r="U21" s="5"/>
      <c r="V21" s="10"/>
      <c r="W21" s="10"/>
      <c r="X21" s="5"/>
      <c r="Y21" s="2"/>
    </row>
    <row r="22" spans="2:25" ht="13.5" customHeight="1">
      <c r="C22" s="7" t="s">
        <v>6</v>
      </c>
      <c r="D22" s="9">
        <v>100</v>
      </c>
      <c r="E22" s="21"/>
      <c r="F22" s="37">
        <f>D22*E22</f>
        <v>0</v>
      </c>
      <c r="G22" s="9"/>
      <c r="H22" s="9"/>
      <c r="I22" s="39"/>
      <c r="J22" s="39"/>
      <c r="K22" s="40"/>
      <c r="M22" s="9"/>
      <c r="N22" s="111" t="s">
        <v>42</v>
      </c>
      <c r="O22" s="111"/>
      <c r="P22" s="111"/>
      <c r="Q22" s="111"/>
      <c r="R22" s="111"/>
      <c r="S22" s="5"/>
      <c r="T22" s="111" t="s">
        <v>43</v>
      </c>
      <c r="U22" s="111"/>
      <c r="V22" s="111"/>
      <c r="W22" s="111"/>
      <c r="X22" s="111"/>
      <c r="Y22" s="2"/>
    </row>
    <row r="23" spans="2:25" ht="13.5" customHeight="1">
      <c r="C23" t="s">
        <v>7</v>
      </c>
      <c r="D23" s="9">
        <v>60</v>
      </c>
      <c r="E23" s="21">
        <v>4</v>
      </c>
      <c r="F23" s="37">
        <f>D23*E23</f>
        <v>240</v>
      </c>
      <c r="G23" s="9"/>
      <c r="H23" s="9"/>
      <c r="I23" s="4" t="s">
        <v>4</v>
      </c>
      <c r="J23" s="18" t="s">
        <v>12</v>
      </c>
      <c r="K23" s="4" t="s">
        <v>5</v>
      </c>
      <c r="L23" s="4" t="s">
        <v>32</v>
      </c>
      <c r="N23" s="77" t="s">
        <v>88</v>
      </c>
      <c r="O23" s="78"/>
      <c r="P23" s="97"/>
      <c r="Q23" s="98"/>
      <c r="R23" s="30" t="s">
        <v>59</v>
      </c>
      <c r="S23" s="5"/>
      <c r="T23" s="77" t="s">
        <v>88</v>
      </c>
      <c r="U23" s="78"/>
      <c r="V23" s="97"/>
      <c r="W23" s="98"/>
      <c r="X23" s="30" t="s">
        <v>59</v>
      </c>
      <c r="Y23" s="2"/>
    </row>
    <row r="24" spans="2:25" ht="13.5" customHeight="1">
      <c r="C24" t="s">
        <v>8</v>
      </c>
      <c r="D24" s="9">
        <v>50</v>
      </c>
      <c r="E24" s="21">
        <v>0</v>
      </c>
      <c r="F24" s="37">
        <f>D24*E24</f>
        <v>0</v>
      </c>
      <c r="G24" s="9"/>
      <c r="H24" s="9"/>
      <c r="I24" s="39">
        <f>E28</f>
        <v>0</v>
      </c>
      <c r="J24" s="40" t="s">
        <v>6</v>
      </c>
      <c r="K24" s="17">
        <f>ROUNDDOWN(0.1*(E32),0)</f>
        <v>0</v>
      </c>
      <c r="L24" s="38">
        <f>I24-(N28+N41+T28+T41)</f>
        <v>0</v>
      </c>
      <c r="N24" s="75"/>
      <c r="O24" s="76"/>
      <c r="P24" s="41" t="s">
        <v>62</v>
      </c>
      <c r="Q24" s="85"/>
      <c r="R24" s="86"/>
      <c r="S24" s="16"/>
      <c r="T24" s="75"/>
      <c r="U24" s="76"/>
      <c r="V24" s="41" t="s">
        <v>62</v>
      </c>
      <c r="W24" s="85"/>
      <c r="X24" s="86"/>
      <c r="Y24" s="2"/>
    </row>
    <row r="25" spans="2:25" ht="13.5" customHeight="1">
      <c r="C25" t="s">
        <v>10</v>
      </c>
      <c r="D25" s="9">
        <v>40</v>
      </c>
      <c r="E25" s="21"/>
      <c r="F25" s="37">
        <f>D25*E25</f>
        <v>0</v>
      </c>
      <c r="G25" s="9"/>
      <c r="H25" s="9"/>
      <c r="I25" s="39">
        <f>E29</f>
        <v>0</v>
      </c>
      <c r="J25" s="40" t="s">
        <v>7</v>
      </c>
      <c r="K25" s="17">
        <f>ROUNDDOWN(0.5*(E17),0)</f>
        <v>10</v>
      </c>
      <c r="L25" s="38">
        <f>I25-(N29+N42+T29+T42)</f>
        <v>0</v>
      </c>
      <c r="N25" s="69"/>
      <c r="O25" s="70"/>
      <c r="P25" s="27" t="s">
        <v>69</v>
      </c>
      <c r="Q25" s="79"/>
      <c r="R25" s="80"/>
      <c r="S25" s="16"/>
      <c r="T25" s="69"/>
      <c r="U25" s="70"/>
      <c r="V25" s="27" t="s">
        <v>69</v>
      </c>
      <c r="W25" s="79"/>
      <c r="X25" s="80"/>
      <c r="Y25" s="2"/>
    </row>
    <row r="26" spans="2:25" ht="13.5" customHeight="1">
      <c r="C26" s="107" t="s">
        <v>96</v>
      </c>
      <c r="D26" s="107"/>
      <c r="E26" s="107"/>
      <c r="F26" s="107"/>
      <c r="G26" s="9"/>
      <c r="H26" s="9"/>
      <c r="I26" s="39">
        <f>E30</f>
        <v>4</v>
      </c>
      <c r="J26" s="40" t="s">
        <v>8</v>
      </c>
      <c r="K26" s="17">
        <f>E17</f>
        <v>20</v>
      </c>
      <c r="L26" s="38">
        <f>I26-(N30+N43+T30+T43)</f>
        <v>4</v>
      </c>
      <c r="N26" s="69"/>
      <c r="O26" s="70"/>
      <c r="P26" s="27" t="s">
        <v>63</v>
      </c>
      <c r="Q26" s="79"/>
      <c r="R26" s="80"/>
      <c r="S26" s="16"/>
      <c r="T26" s="69"/>
      <c r="U26" s="70"/>
      <c r="V26" s="27" t="s">
        <v>63</v>
      </c>
      <c r="W26" s="79"/>
      <c r="X26" s="80"/>
      <c r="Y26" s="2"/>
    </row>
    <row r="27" spans="2:25" ht="13.5" customHeight="1" thickBot="1">
      <c r="B27" s="100" t="s">
        <v>57</v>
      </c>
      <c r="C27" s="100"/>
      <c r="D27" s="100"/>
      <c r="E27" s="12"/>
      <c r="F27" s="8"/>
      <c r="G27" s="9"/>
      <c r="H27" s="9"/>
      <c r="I27" s="39">
        <f>E31</f>
        <v>0</v>
      </c>
      <c r="J27" s="40" t="s">
        <v>10</v>
      </c>
      <c r="K27" s="17">
        <f>ROUNDDOWN(0.8*(E17),0)</f>
        <v>16</v>
      </c>
      <c r="L27" s="38">
        <f>I27-(N31+N44+T31+T44)</f>
        <v>0</v>
      </c>
      <c r="N27" s="69"/>
      <c r="O27" s="70"/>
      <c r="P27" s="27" t="s">
        <v>64</v>
      </c>
      <c r="Q27" s="79"/>
      <c r="R27" s="80"/>
      <c r="S27" s="16"/>
      <c r="T27" s="69"/>
      <c r="U27" s="70"/>
      <c r="V27" s="27" t="s">
        <v>64</v>
      </c>
      <c r="W27" s="79"/>
      <c r="X27" s="80"/>
      <c r="Y27" s="2"/>
    </row>
    <row r="28" spans="2:25" ht="13.5" customHeight="1" thickTop="1">
      <c r="C28" s="7" t="s">
        <v>6</v>
      </c>
      <c r="D28" s="9">
        <v>90</v>
      </c>
      <c r="E28" s="21"/>
      <c r="F28" s="37">
        <f>D28*E28</f>
        <v>0</v>
      </c>
      <c r="G28" s="9"/>
      <c r="H28" s="9"/>
      <c r="I28" s="47">
        <f>SUM(I24:I27)</f>
        <v>4</v>
      </c>
      <c r="J28" s="40" t="s">
        <v>4</v>
      </c>
      <c r="K28" s="47">
        <f>E17</f>
        <v>20</v>
      </c>
      <c r="N28" s="69"/>
      <c r="O28" s="70"/>
      <c r="P28" s="27" t="s">
        <v>65</v>
      </c>
      <c r="Q28" s="79"/>
      <c r="R28" s="80"/>
      <c r="S28" s="16"/>
      <c r="T28" s="69"/>
      <c r="U28" s="70"/>
      <c r="V28" s="27" t="s">
        <v>65</v>
      </c>
      <c r="W28" s="79"/>
      <c r="X28" s="80"/>
      <c r="Y28" s="2"/>
    </row>
    <row r="29" spans="2:25" ht="13.5" customHeight="1">
      <c r="C29" t="s">
        <v>7</v>
      </c>
      <c r="D29" s="9">
        <v>50</v>
      </c>
      <c r="E29" s="21"/>
      <c r="F29" s="37">
        <f>D29*E29</f>
        <v>0</v>
      </c>
      <c r="G29" s="9"/>
      <c r="H29" s="9"/>
      <c r="I29" s="107" t="s">
        <v>99</v>
      </c>
      <c r="J29" s="107"/>
      <c r="K29" s="107"/>
      <c r="N29" s="69"/>
      <c r="O29" s="70"/>
      <c r="P29" s="27" t="s">
        <v>66</v>
      </c>
      <c r="Q29" s="79"/>
      <c r="R29" s="80"/>
      <c r="S29" s="16"/>
      <c r="T29" s="69"/>
      <c r="U29" s="70"/>
      <c r="V29" s="27" t="s">
        <v>66</v>
      </c>
      <c r="W29" s="79"/>
      <c r="X29" s="80"/>
      <c r="Y29" s="2"/>
    </row>
    <row r="30" spans="2:25" ht="13.5" customHeight="1">
      <c r="C30" t="s">
        <v>8</v>
      </c>
      <c r="D30" s="9">
        <v>40</v>
      </c>
      <c r="E30" s="21">
        <v>4</v>
      </c>
      <c r="F30" s="37">
        <f>D30*E30</f>
        <v>160</v>
      </c>
      <c r="G30" s="9"/>
      <c r="H30" s="9"/>
      <c r="I30" s="39"/>
      <c r="J30" s="40"/>
      <c r="K30" s="39"/>
      <c r="N30" s="69"/>
      <c r="O30" s="70"/>
      <c r="P30" s="27" t="s">
        <v>67</v>
      </c>
      <c r="Q30" s="79"/>
      <c r="R30" s="80"/>
      <c r="S30" s="16"/>
      <c r="T30" s="69"/>
      <c r="U30" s="70"/>
      <c r="V30" s="27" t="s">
        <v>67</v>
      </c>
      <c r="W30" s="79"/>
      <c r="X30" s="80"/>
      <c r="Y30" s="2"/>
    </row>
    <row r="31" spans="2:25" ht="13.5" customHeight="1">
      <c r="C31" t="s">
        <v>10</v>
      </c>
      <c r="D31" s="9">
        <v>30</v>
      </c>
      <c r="E31" s="21"/>
      <c r="F31" s="37">
        <f>D31*E31</f>
        <v>0</v>
      </c>
      <c r="G31" s="9"/>
      <c r="H31" s="9"/>
      <c r="I31" s="39"/>
      <c r="J31" s="39"/>
      <c r="K31" s="39"/>
      <c r="N31" s="69"/>
      <c r="O31" s="70"/>
      <c r="P31" s="27" t="s">
        <v>68</v>
      </c>
      <c r="Q31" s="79"/>
      <c r="R31" s="80"/>
      <c r="S31" s="16"/>
      <c r="T31" s="69"/>
      <c r="U31" s="70"/>
      <c r="V31" s="27" t="s">
        <v>68</v>
      </c>
      <c r="W31" s="79"/>
      <c r="X31" s="80"/>
      <c r="Y31" s="2"/>
    </row>
    <row r="32" spans="2:25" ht="13.5" customHeight="1">
      <c r="B32" s="108" t="s">
        <v>15</v>
      </c>
      <c r="C32" s="108"/>
      <c r="D32" s="108"/>
      <c r="E32" s="104">
        <f>SUM(E22:E31)</f>
        <v>8</v>
      </c>
      <c r="F32" s="8"/>
      <c r="G32" s="106">
        <f>SUM(F22:F31)</f>
        <v>400</v>
      </c>
      <c r="H32" s="31"/>
      <c r="I32" s="4" t="s">
        <v>4</v>
      </c>
      <c r="J32" s="18" t="s">
        <v>16</v>
      </c>
      <c r="K32" s="4" t="s">
        <v>5</v>
      </c>
      <c r="L32" s="4" t="s">
        <v>32</v>
      </c>
      <c r="M32" s="19"/>
      <c r="N32" s="69"/>
      <c r="O32" s="70"/>
      <c r="P32" s="42" t="s">
        <v>17</v>
      </c>
      <c r="Q32" s="109"/>
      <c r="R32" s="110"/>
      <c r="S32" s="16"/>
      <c r="T32" s="73"/>
      <c r="U32" s="74"/>
      <c r="V32" s="42" t="s">
        <v>17</v>
      </c>
      <c r="W32" s="109"/>
      <c r="X32" s="110"/>
      <c r="Y32" s="2"/>
    </row>
    <row r="33" spans="2:25" ht="13.5" customHeight="1">
      <c r="B33" s="108"/>
      <c r="C33" s="108"/>
      <c r="D33" s="108"/>
      <c r="E33" s="105"/>
      <c r="F33" s="8"/>
      <c r="G33" s="106"/>
      <c r="H33" s="31"/>
      <c r="I33" s="39">
        <f>E36</f>
        <v>0</v>
      </c>
      <c r="J33" s="40" t="s">
        <v>19</v>
      </c>
      <c r="K33" s="17">
        <v>1</v>
      </c>
      <c r="L33" s="38">
        <f>I33-N32-N45-T32-T45</f>
        <v>0</v>
      </c>
      <c r="M33" s="6"/>
      <c r="N33" s="71" t="s">
        <v>60</v>
      </c>
      <c r="O33" s="72"/>
      <c r="P33" s="43"/>
      <c r="Q33" s="44" t="s">
        <v>46</v>
      </c>
      <c r="R33" s="45"/>
      <c r="S33" s="10"/>
      <c r="T33" s="71" t="s">
        <v>60</v>
      </c>
      <c r="U33" s="72"/>
      <c r="V33" s="43"/>
      <c r="W33" s="44" t="s">
        <v>46</v>
      </c>
      <c r="X33" s="45"/>
      <c r="Y33" s="2"/>
    </row>
    <row r="34" spans="2:25" ht="13" customHeight="1">
      <c r="C34" s="107" t="s">
        <v>97</v>
      </c>
      <c r="D34" s="107"/>
      <c r="E34" s="107"/>
      <c r="F34" s="107"/>
      <c r="G34" s="9"/>
      <c r="H34" s="9"/>
      <c r="I34" s="39">
        <f>E37</f>
        <v>4</v>
      </c>
      <c r="J34" s="40" t="s">
        <v>8</v>
      </c>
      <c r="K34" s="17">
        <f>K36</f>
        <v>5</v>
      </c>
      <c r="L34" s="38">
        <f>I34-(N9+T9+N19+T19)</f>
        <v>4</v>
      </c>
      <c r="M34" s="9"/>
      <c r="N34" s="5"/>
      <c r="O34" s="5"/>
      <c r="P34" s="10"/>
      <c r="Q34" s="10"/>
      <c r="R34" s="5"/>
      <c r="S34" s="10"/>
      <c r="T34" s="5"/>
      <c r="U34" s="5"/>
      <c r="V34" s="10"/>
      <c r="W34" s="10"/>
      <c r="X34" s="5"/>
      <c r="Y34" s="2"/>
    </row>
    <row r="35" spans="2:25" ht="18" thickBot="1">
      <c r="B35" s="36" t="s">
        <v>54</v>
      </c>
      <c r="C35" s="35"/>
      <c r="D35" s="9"/>
      <c r="E35" s="12"/>
      <c r="F35" s="8"/>
      <c r="G35" s="9"/>
      <c r="H35" s="9"/>
      <c r="I35" s="39">
        <f>E38</f>
        <v>0</v>
      </c>
      <c r="J35" s="40" t="s">
        <v>10</v>
      </c>
      <c r="K35" s="17">
        <f>K36</f>
        <v>5</v>
      </c>
      <c r="L35" s="38">
        <f>I35-(O9+U9+O19+U19)</f>
        <v>0</v>
      </c>
      <c r="M35" s="9"/>
      <c r="N35" s="111" t="s">
        <v>44</v>
      </c>
      <c r="O35" s="111"/>
      <c r="P35" s="111"/>
      <c r="Q35" s="111"/>
      <c r="R35" s="111"/>
      <c r="S35" s="5"/>
      <c r="T35" s="111" t="s">
        <v>45</v>
      </c>
      <c r="U35" s="111"/>
      <c r="V35" s="111"/>
      <c r="W35" s="111"/>
      <c r="X35" s="111"/>
      <c r="Y35" s="2"/>
    </row>
    <row r="36" spans="2:25" ht="13.5" customHeight="1" thickTop="1">
      <c r="C36" t="s">
        <v>18</v>
      </c>
      <c r="D36" s="9">
        <v>60</v>
      </c>
      <c r="E36" s="21"/>
      <c r="F36" s="37">
        <f>D36*E36</f>
        <v>0</v>
      </c>
      <c r="G36" s="15"/>
      <c r="H36" s="15"/>
      <c r="I36" s="47">
        <f>E39</f>
        <v>4</v>
      </c>
      <c r="J36" s="40" t="s">
        <v>4</v>
      </c>
      <c r="K36" s="47">
        <f>ROUNDDOWN(0.25*(E17),0)</f>
        <v>5</v>
      </c>
      <c r="M36" s="9"/>
      <c r="N36" s="77" t="s">
        <v>88</v>
      </c>
      <c r="O36" s="78"/>
      <c r="P36" s="97"/>
      <c r="Q36" s="98"/>
      <c r="R36" s="30" t="s">
        <v>59</v>
      </c>
      <c r="S36" s="5"/>
      <c r="T36" s="77" t="s">
        <v>88</v>
      </c>
      <c r="U36" s="78"/>
      <c r="V36" s="97"/>
      <c r="W36" s="98"/>
      <c r="X36" s="30" t="s">
        <v>59</v>
      </c>
      <c r="Y36" s="2"/>
    </row>
    <row r="37" spans="2:25" ht="13.5" customHeight="1">
      <c r="C37" t="s">
        <v>8</v>
      </c>
      <c r="D37" s="9">
        <v>40</v>
      </c>
      <c r="E37" s="22">
        <v>4</v>
      </c>
      <c r="F37" s="37">
        <f>D37*E37</f>
        <v>160</v>
      </c>
      <c r="G37" s="9"/>
      <c r="H37" s="9"/>
      <c r="I37" s="39"/>
      <c r="J37" s="40"/>
      <c r="K37" s="39"/>
      <c r="M37" s="9"/>
      <c r="N37" s="75"/>
      <c r="O37" s="76"/>
      <c r="P37" s="41" t="s">
        <v>62</v>
      </c>
      <c r="Q37" s="85"/>
      <c r="R37" s="86"/>
      <c r="S37" s="16"/>
      <c r="T37" s="75"/>
      <c r="U37" s="76"/>
      <c r="V37" s="41" t="s">
        <v>62</v>
      </c>
      <c r="W37" s="85"/>
      <c r="X37" s="86"/>
      <c r="Y37" s="2"/>
    </row>
    <row r="38" spans="2:25" ht="13.5" customHeight="1">
      <c r="C38" t="s">
        <v>10</v>
      </c>
      <c r="D38" s="9">
        <v>30</v>
      </c>
      <c r="E38" s="21"/>
      <c r="F38" s="37">
        <f>D38*E38</f>
        <v>0</v>
      </c>
      <c r="G38" s="9"/>
      <c r="H38" s="9"/>
      <c r="I38" s="39"/>
      <c r="J38" s="40"/>
      <c r="K38" s="39"/>
      <c r="N38" s="69"/>
      <c r="O38" s="70"/>
      <c r="P38" s="27" t="s">
        <v>69</v>
      </c>
      <c r="Q38" s="79"/>
      <c r="R38" s="80"/>
      <c r="S38" s="16"/>
      <c r="T38" s="69"/>
      <c r="U38" s="70"/>
      <c r="V38" s="27" t="s">
        <v>69</v>
      </c>
      <c r="W38" s="79"/>
      <c r="X38" s="80"/>
      <c r="Y38" s="2"/>
    </row>
    <row r="39" spans="2:25" ht="13.5" customHeight="1">
      <c r="B39" s="108" t="s">
        <v>20</v>
      </c>
      <c r="C39" s="108"/>
      <c r="D39" s="108"/>
      <c r="E39" s="104">
        <f>SUM(E36:E38)</f>
        <v>4</v>
      </c>
      <c r="G39" s="106">
        <f>SUM(F36:F38)</f>
        <v>160</v>
      </c>
      <c r="H39" s="31"/>
      <c r="I39" s="4" t="s">
        <v>4</v>
      </c>
      <c r="J39" s="4" t="s">
        <v>21</v>
      </c>
      <c r="K39" s="39"/>
      <c r="L39" s="4" t="s">
        <v>32</v>
      </c>
      <c r="N39" s="69"/>
      <c r="O39" s="70"/>
      <c r="P39" s="27" t="s">
        <v>63</v>
      </c>
      <c r="Q39" s="79"/>
      <c r="R39" s="80"/>
      <c r="S39" s="16"/>
      <c r="T39" s="69"/>
      <c r="U39" s="70"/>
      <c r="V39" s="27" t="s">
        <v>63</v>
      </c>
      <c r="W39" s="79"/>
      <c r="X39" s="80"/>
      <c r="Y39" s="2"/>
    </row>
    <row r="40" spans="2:25" ht="13.5" customHeight="1">
      <c r="B40" s="108"/>
      <c r="C40" s="108"/>
      <c r="D40" s="108"/>
      <c r="E40" s="105"/>
      <c r="G40" s="106"/>
      <c r="H40" s="31"/>
      <c r="I40" s="39">
        <f>IF(E42&gt;0,1,)</f>
        <v>1</v>
      </c>
      <c r="J40" s="39" t="s">
        <v>84</v>
      </c>
      <c r="K40" s="40"/>
      <c r="N40" s="69"/>
      <c r="O40" s="70"/>
      <c r="P40" s="27" t="s">
        <v>64</v>
      </c>
      <c r="Q40" s="79"/>
      <c r="R40" s="80"/>
      <c r="S40" s="16"/>
      <c r="T40" s="69"/>
      <c r="U40" s="70"/>
      <c r="V40" s="27" t="s">
        <v>64</v>
      </c>
      <c r="W40" s="79"/>
      <c r="X40" s="80"/>
      <c r="Y40" s="2"/>
    </row>
    <row r="41" spans="2:25" ht="13.5" customHeight="1">
      <c r="B41" s="6" t="s">
        <v>21</v>
      </c>
      <c r="C41" s="6"/>
      <c r="D41" s="107" t="s">
        <v>75</v>
      </c>
      <c r="E41" s="107"/>
      <c r="F41" s="107"/>
      <c r="G41" s="107"/>
      <c r="I41" s="39">
        <f>IF(E42&gt;0,E42-1,)</f>
        <v>2</v>
      </c>
      <c r="J41" s="39" t="s">
        <v>85</v>
      </c>
      <c r="K41" s="40"/>
      <c r="L41" s="1">
        <f>I41-(A4+A5+A6+A7+A8+A9+A10+A11)</f>
        <v>2</v>
      </c>
      <c r="N41" s="69"/>
      <c r="O41" s="70"/>
      <c r="P41" s="27" t="s">
        <v>65</v>
      </c>
      <c r="Q41" s="79"/>
      <c r="R41" s="80"/>
      <c r="S41" s="16"/>
      <c r="T41" s="69"/>
      <c r="U41" s="70"/>
      <c r="V41" s="27" t="s">
        <v>65</v>
      </c>
      <c r="W41" s="79"/>
      <c r="X41" s="80"/>
      <c r="Y41" s="2"/>
    </row>
    <row r="42" spans="2:25" ht="13.5" customHeight="1">
      <c r="C42" t="s">
        <v>22</v>
      </c>
      <c r="D42" s="9">
        <v>25</v>
      </c>
      <c r="E42" s="21">
        <v>3</v>
      </c>
      <c r="F42" s="37">
        <f>IF(E42&gt;0, D42*(E42-1),0)</f>
        <v>50</v>
      </c>
      <c r="I42" s="107" t="s">
        <v>102</v>
      </c>
      <c r="J42" s="107"/>
      <c r="K42" s="107"/>
      <c r="M42" s="6"/>
      <c r="N42" s="69"/>
      <c r="O42" s="70"/>
      <c r="P42" s="27" t="s">
        <v>66</v>
      </c>
      <c r="Q42" s="79"/>
      <c r="R42" s="80"/>
      <c r="S42" s="16"/>
      <c r="T42" s="69"/>
      <c r="U42" s="70"/>
      <c r="V42" s="27" t="s">
        <v>66</v>
      </c>
      <c r="W42" s="79"/>
      <c r="X42" s="80"/>
      <c r="Y42" s="2"/>
    </row>
    <row r="43" spans="2:25" ht="13.5" customHeight="1">
      <c r="C43" s="107" t="s">
        <v>74</v>
      </c>
      <c r="D43" s="107"/>
      <c r="E43" s="107"/>
      <c r="F43" s="107"/>
      <c r="G43" s="50"/>
      <c r="H43" s="50"/>
      <c r="I43" s="39"/>
      <c r="J43" s="4" t="s">
        <v>23</v>
      </c>
      <c r="K43" s="39"/>
      <c r="M43" s="9"/>
      <c r="N43" s="69"/>
      <c r="O43" s="70"/>
      <c r="P43" s="27" t="s">
        <v>67</v>
      </c>
      <c r="Q43" s="79"/>
      <c r="R43" s="80"/>
      <c r="S43" s="16"/>
      <c r="T43" s="69"/>
      <c r="U43" s="70"/>
      <c r="V43" s="27" t="s">
        <v>67</v>
      </c>
      <c r="W43" s="79"/>
      <c r="X43" s="80"/>
      <c r="Y43" s="2"/>
    </row>
    <row r="44" spans="2:25" ht="13.5" customHeight="1">
      <c r="B44" s="6" t="s">
        <v>23</v>
      </c>
      <c r="C44" s="6"/>
      <c r="D44" s="9"/>
      <c r="E44" s="12"/>
      <c r="F44" s="37"/>
      <c r="I44" s="39"/>
      <c r="J44" s="40"/>
      <c r="K44" s="4" t="s">
        <v>5</v>
      </c>
      <c r="N44" s="69"/>
      <c r="O44" s="70"/>
      <c r="P44" s="27" t="s">
        <v>68</v>
      </c>
      <c r="Q44" s="79"/>
      <c r="R44" s="80"/>
      <c r="S44" s="16"/>
      <c r="T44" s="69"/>
      <c r="U44" s="70"/>
      <c r="V44" s="27" t="s">
        <v>68</v>
      </c>
      <c r="W44" s="79"/>
      <c r="X44" s="80"/>
      <c r="Y44" s="2"/>
    </row>
    <row r="45" spans="2:25" ht="13.5" customHeight="1">
      <c r="C45" t="s">
        <v>24</v>
      </c>
      <c r="D45" s="9">
        <v>10</v>
      </c>
      <c r="E45" s="21"/>
      <c r="F45" s="37">
        <f>D45*E45</f>
        <v>0</v>
      </c>
      <c r="I45" s="68" t="s">
        <v>25</v>
      </c>
      <c r="J45" s="40"/>
      <c r="K45" s="17">
        <f>VALUE(LEFT(I45))</f>
        <v>6</v>
      </c>
      <c r="N45" s="73"/>
      <c r="O45" s="74"/>
      <c r="P45" s="42" t="s">
        <v>17</v>
      </c>
      <c r="Q45" s="109"/>
      <c r="R45" s="110"/>
      <c r="S45" s="16"/>
      <c r="T45" s="73"/>
      <c r="U45" s="74"/>
      <c r="V45" s="42" t="s">
        <v>17</v>
      </c>
      <c r="W45" s="109"/>
      <c r="X45" s="110"/>
      <c r="Y45" s="2"/>
    </row>
    <row r="46" spans="2:25" ht="13.5" customHeight="1">
      <c r="B46" s="108" t="s">
        <v>26</v>
      </c>
      <c r="C46" s="108"/>
      <c r="D46" s="108"/>
      <c r="E46" s="104"/>
      <c r="G46" s="106">
        <f>SUM(F42:F45)</f>
        <v>50</v>
      </c>
      <c r="H46" s="31"/>
      <c r="I46" s="39"/>
      <c r="J46" s="39"/>
      <c r="K46" s="40"/>
      <c r="N46" s="71" t="s">
        <v>60</v>
      </c>
      <c r="O46" s="72"/>
      <c r="P46" s="43"/>
      <c r="Q46" s="44" t="s">
        <v>46</v>
      </c>
      <c r="R46" s="45"/>
      <c r="S46" s="10"/>
      <c r="T46" s="71" t="s">
        <v>60</v>
      </c>
      <c r="U46" s="72"/>
      <c r="V46" s="43"/>
      <c r="W46" s="44" t="s">
        <v>46</v>
      </c>
      <c r="X46" s="45"/>
    </row>
    <row r="47" spans="2:25" ht="13.5" customHeight="1">
      <c r="B47" s="108"/>
      <c r="C47" s="108"/>
      <c r="D47" s="108"/>
      <c r="E47" s="105"/>
      <c r="G47" s="106"/>
      <c r="H47" s="31"/>
      <c r="I47" s="39"/>
      <c r="J47" s="39"/>
      <c r="K47" s="40"/>
      <c r="N47" s="20"/>
      <c r="O47" s="20"/>
      <c r="P47" s="2"/>
      <c r="Q47" s="2"/>
      <c r="R47" s="20"/>
      <c r="T47" s="20"/>
      <c r="U47" s="20"/>
      <c r="V47" s="2"/>
      <c r="W47" s="2"/>
      <c r="X47" s="20"/>
    </row>
  </sheetData>
  <sheetProtection sheet="1" objects="1" scenarios="1" selectLockedCells="1"/>
  <mergeCells count="158">
    <mergeCell ref="I29:K29"/>
    <mergeCell ref="I21:K21"/>
    <mergeCell ref="I12:K12"/>
    <mergeCell ref="I13:K13"/>
    <mergeCell ref="I14:K14"/>
    <mergeCell ref="W38:X38"/>
    <mergeCell ref="D41:G41"/>
    <mergeCell ref="W43:X43"/>
    <mergeCell ref="W44:X44"/>
    <mergeCell ref="Q44:R44"/>
    <mergeCell ref="Q42:R42"/>
    <mergeCell ref="Q43:R43"/>
    <mergeCell ref="Q41:R41"/>
    <mergeCell ref="N41:O41"/>
    <mergeCell ref="N42:O42"/>
    <mergeCell ref="N43:O43"/>
    <mergeCell ref="I42:K42"/>
    <mergeCell ref="W25:X25"/>
    <mergeCell ref="W26:X26"/>
    <mergeCell ref="W24:X24"/>
    <mergeCell ref="T24:U24"/>
    <mergeCell ref="T25:U25"/>
    <mergeCell ref="N12:R12"/>
    <mergeCell ref="N22:R22"/>
    <mergeCell ref="T22:X22"/>
    <mergeCell ref="T12:X12"/>
    <mergeCell ref="Q15:R15"/>
    <mergeCell ref="Q16:R16"/>
    <mergeCell ref="W17:X17"/>
    <mergeCell ref="W18:X18"/>
    <mergeCell ref="W19:X19"/>
    <mergeCell ref="Q17:R17"/>
    <mergeCell ref="W27:X27"/>
    <mergeCell ref="Q37:R37"/>
    <mergeCell ref="Q32:R32"/>
    <mergeCell ref="Q45:R45"/>
    <mergeCell ref="Q39:R39"/>
    <mergeCell ref="Q40:R40"/>
    <mergeCell ref="N35:R35"/>
    <mergeCell ref="Q38:R38"/>
    <mergeCell ref="N38:O38"/>
    <mergeCell ref="V36:W36"/>
    <mergeCell ref="W37:X37"/>
    <mergeCell ref="W28:X28"/>
    <mergeCell ref="W29:X29"/>
    <mergeCell ref="W30:X30"/>
    <mergeCell ref="W31:X31"/>
    <mergeCell ref="W32:X32"/>
    <mergeCell ref="T35:X35"/>
    <mergeCell ref="T29:U29"/>
    <mergeCell ref="T30:U30"/>
    <mergeCell ref="W45:X45"/>
    <mergeCell ref="W39:X39"/>
    <mergeCell ref="W40:X40"/>
    <mergeCell ref="W41:X41"/>
    <mergeCell ref="W42:X42"/>
    <mergeCell ref="E46:E47"/>
    <mergeCell ref="G17:G18"/>
    <mergeCell ref="G32:G33"/>
    <mergeCell ref="G39:G40"/>
    <mergeCell ref="G46:G47"/>
    <mergeCell ref="E17:E18"/>
    <mergeCell ref="E32:E33"/>
    <mergeCell ref="C19:G19"/>
    <mergeCell ref="C43:F43"/>
    <mergeCell ref="B46:D47"/>
    <mergeCell ref="B39:D40"/>
    <mergeCell ref="B32:D33"/>
    <mergeCell ref="B17:D18"/>
    <mergeCell ref="E39:E40"/>
    <mergeCell ref="B21:D21"/>
    <mergeCell ref="B27:D27"/>
    <mergeCell ref="C34:F34"/>
    <mergeCell ref="C26:F26"/>
    <mergeCell ref="C1:I1"/>
    <mergeCell ref="V23:W23"/>
    <mergeCell ref="F6:G6"/>
    <mergeCell ref="B6:D6"/>
    <mergeCell ref="B12:D12"/>
    <mergeCell ref="P23:Q23"/>
    <mergeCell ref="W3:X3"/>
    <mergeCell ref="T10:U10"/>
    <mergeCell ref="T3:U3"/>
    <mergeCell ref="N13:O13"/>
    <mergeCell ref="B2:I2"/>
    <mergeCell ref="B3:I3"/>
    <mergeCell ref="N23:O23"/>
    <mergeCell ref="Q3:R3"/>
    <mergeCell ref="W9:X9"/>
    <mergeCell ref="W15:X15"/>
    <mergeCell ref="Q13:R13"/>
    <mergeCell ref="J1:K1"/>
    <mergeCell ref="J2:K2"/>
    <mergeCell ref="J3:K3"/>
    <mergeCell ref="N2:R2"/>
    <mergeCell ref="T2:X2"/>
    <mergeCell ref="N3:O3"/>
    <mergeCell ref="Q5:R5"/>
    <mergeCell ref="Q6:R6"/>
    <mergeCell ref="Q7:R7"/>
    <mergeCell ref="W16:X16"/>
    <mergeCell ref="T13:U13"/>
    <mergeCell ref="W13:X13"/>
    <mergeCell ref="W5:X5"/>
    <mergeCell ref="W6:X6"/>
    <mergeCell ref="W7:X7"/>
    <mergeCell ref="W8:X8"/>
    <mergeCell ref="Q8:R8"/>
    <mergeCell ref="N10:O10"/>
    <mergeCell ref="Q9:R9"/>
    <mergeCell ref="T23:U23"/>
    <mergeCell ref="N20:O20"/>
    <mergeCell ref="T20:U20"/>
    <mergeCell ref="Q18:R18"/>
    <mergeCell ref="Q19:R19"/>
    <mergeCell ref="T32:U32"/>
    <mergeCell ref="N28:O28"/>
    <mergeCell ref="N29:O29"/>
    <mergeCell ref="N30:O30"/>
    <mergeCell ref="N31:O31"/>
    <mergeCell ref="N24:O24"/>
    <mergeCell ref="N25:O25"/>
    <mergeCell ref="N26:O26"/>
    <mergeCell ref="N27:O27"/>
    <mergeCell ref="Q26:R26"/>
    <mergeCell ref="Q27:R27"/>
    <mergeCell ref="Q28:R28"/>
    <mergeCell ref="Q29:R29"/>
    <mergeCell ref="Q30:R30"/>
    <mergeCell ref="Q31:R31"/>
    <mergeCell ref="T31:U31"/>
    <mergeCell ref="Q24:R24"/>
    <mergeCell ref="Q25:R25"/>
    <mergeCell ref="N32:O32"/>
    <mergeCell ref="T26:U26"/>
    <mergeCell ref="T27:U27"/>
    <mergeCell ref="T28:U28"/>
    <mergeCell ref="N44:O44"/>
    <mergeCell ref="N45:O45"/>
    <mergeCell ref="T38:U38"/>
    <mergeCell ref="T39:U39"/>
    <mergeCell ref="T40:U40"/>
    <mergeCell ref="T41:U41"/>
    <mergeCell ref="N36:O36"/>
    <mergeCell ref="T36:U36"/>
    <mergeCell ref="P36:Q36"/>
    <mergeCell ref="N39:O39"/>
    <mergeCell ref="N40:O40"/>
    <mergeCell ref="T42:U42"/>
    <mergeCell ref="T43:U43"/>
    <mergeCell ref="N46:O46"/>
    <mergeCell ref="T46:U46"/>
    <mergeCell ref="N33:O33"/>
    <mergeCell ref="T33:U33"/>
    <mergeCell ref="T45:U45"/>
    <mergeCell ref="N37:O37"/>
    <mergeCell ref="T37:U37"/>
    <mergeCell ref="T44:U44"/>
  </mergeCells>
  <phoneticPr fontId="6" type="noConversion"/>
  <conditionalFormatting sqref="G36:H36">
    <cfRule type="expression" dxfId="262" priority="1" stopIfTrue="1">
      <formula>G36&gt;(0.8*(G36+G49+G55))</formula>
    </cfRule>
  </conditionalFormatting>
  <conditionalFormatting sqref="I33:I36 I8:I10 I18 I20">
    <cfRule type="expression" dxfId="261" priority="2" stopIfTrue="1">
      <formula>I8&gt;K8</formula>
    </cfRule>
  </conditionalFormatting>
  <conditionalFormatting sqref="K18 K7:K10 K33:K35 K26">
    <cfRule type="expression" dxfId="260" priority="3" stopIfTrue="1">
      <formula>I7&gt;K7</formula>
    </cfRule>
  </conditionalFormatting>
  <conditionalFormatting sqref="E46">
    <cfRule type="expression" dxfId="259" priority="4" stopIfTrue="1">
      <formula>E46&gt;(0.8*(E46+E61+E68))</formula>
    </cfRule>
  </conditionalFormatting>
  <conditionalFormatting sqref="L6">
    <cfRule type="expression" dxfId="258" priority="5" stopIfTrue="1">
      <formula>L7+$L$8+$L$9+$L$10=0</formula>
    </cfRule>
  </conditionalFormatting>
  <conditionalFormatting sqref="I11">
    <cfRule type="expression" dxfId="257" priority="6" stopIfTrue="1">
      <formula>I11&gt;ROUNDDOWN(0.8*(E17+E32+E39),0)</formula>
    </cfRule>
  </conditionalFormatting>
  <conditionalFormatting sqref="E17:E18">
    <cfRule type="expression" dxfId="256" priority="7" stopIfTrue="1">
      <formula>E17&gt;(0.8*(E17+E32+E39))</formula>
    </cfRule>
    <cfRule type="expression" dxfId="255" priority="8" stopIfTrue="1">
      <formula>$E$32&gt;$E$17</formula>
    </cfRule>
  </conditionalFormatting>
  <conditionalFormatting sqref="C43:F43">
    <cfRule type="expression" dxfId="254" priority="9" stopIfTrue="1">
      <formula>AND($L$2&gt;0, E42&lt;1)</formula>
    </cfRule>
  </conditionalFormatting>
  <conditionalFormatting sqref="C34:F34">
    <cfRule type="expression" dxfId="253" priority="10" stopIfTrue="1">
      <formula>E32&gt;$E$17</formula>
    </cfRule>
  </conditionalFormatting>
  <conditionalFormatting sqref="D41:G41">
    <cfRule type="expression" dxfId="252" priority="11" stopIfTrue="1">
      <formula>E39&gt;(0.25*$E$17)</formula>
    </cfRule>
  </conditionalFormatting>
  <conditionalFormatting sqref="L16:L19 L21 L24:L27 M18:M22 M34:M36 L7:L10 M8:M11 L33:L35">
    <cfRule type="expression" dxfId="251" priority="12" stopIfTrue="1">
      <formula>L7&lt;0</formula>
    </cfRule>
  </conditionalFormatting>
  <conditionalFormatting sqref="L15">
    <cfRule type="expression" dxfId="250" priority="13" stopIfTrue="1">
      <formula>$L$16+$L$17+$L$18+$L$19=0</formula>
    </cfRule>
  </conditionalFormatting>
  <conditionalFormatting sqref="K36 K20">
    <cfRule type="expression" dxfId="249" priority="14" stopIfTrue="1">
      <formula>I20&gt;K20</formula>
    </cfRule>
  </conditionalFormatting>
  <conditionalFormatting sqref="E9">
    <cfRule type="expression" dxfId="248" priority="15" stopIfTrue="1">
      <formula>I9&gt;K9</formula>
    </cfRule>
    <cfRule type="expression" dxfId="247" priority="16" stopIfTrue="1">
      <formula>($N$7+$N$17+$T$7+$T$17)&gt;$E$9</formula>
    </cfRule>
  </conditionalFormatting>
  <conditionalFormatting sqref="E7">
    <cfRule type="expression" dxfId="246" priority="17" stopIfTrue="1">
      <formula>I7&gt;K7</formula>
    </cfRule>
    <cfRule type="expression" dxfId="245" priority="18" stopIfTrue="1">
      <formula>($N$5+$N$15+$T$5+$T$15)&gt;$E$7</formula>
    </cfRule>
  </conditionalFormatting>
  <conditionalFormatting sqref="E10">
    <cfRule type="expression" dxfId="244" priority="19" stopIfTrue="1">
      <formula>I10&gt;K10</formula>
    </cfRule>
    <cfRule type="expression" dxfId="243" priority="20" stopIfTrue="1">
      <formula>($N$8+$N$18+$T$8+$T$18)&gt;$E$10</formula>
    </cfRule>
  </conditionalFormatting>
  <conditionalFormatting sqref="I7">
    <cfRule type="expression" dxfId="242" priority="21" stopIfTrue="1">
      <formula>I7&gt;K7</formula>
    </cfRule>
    <cfRule type="expression" dxfId="241" priority="22" stopIfTrue="1">
      <formula>AND($L$2&gt;0, $L$3=0, SUM($L$6:$L$45)=0)</formula>
    </cfRule>
  </conditionalFormatting>
  <conditionalFormatting sqref="C19:F19">
    <cfRule type="expression" dxfId="240" priority="23" stopIfTrue="1">
      <formula>E17&gt;(0.8*(E17+E32+E39))</formula>
    </cfRule>
  </conditionalFormatting>
  <conditionalFormatting sqref="G19">
    <cfRule type="expression" dxfId="239" priority="24" stopIfTrue="1">
      <formula>I18&gt;(0.8*(I18+I32+I39))</formula>
    </cfRule>
  </conditionalFormatting>
  <conditionalFormatting sqref="E13">
    <cfRule type="expression" dxfId="238" priority="25" stopIfTrue="1">
      <formula>I7&gt;K7</formula>
    </cfRule>
    <cfRule type="expression" dxfId="237" priority="26" stopIfTrue="1">
      <formula>$E$13&lt;($O$5+$O$15+$U$5+$U$15)</formula>
    </cfRule>
  </conditionalFormatting>
  <conditionalFormatting sqref="E14">
    <cfRule type="expression" dxfId="236" priority="27" stopIfTrue="1">
      <formula>I8&gt;K8</formula>
    </cfRule>
    <cfRule type="expression" dxfId="235" priority="28" stopIfTrue="1">
      <formula>$E$14&lt;($O$6+$O$16+$U$6+$U$16)</formula>
    </cfRule>
  </conditionalFormatting>
  <conditionalFormatting sqref="E15">
    <cfRule type="expression" dxfId="234" priority="29" stopIfTrue="1">
      <formula>I9&gt;K9</formula>
    </cfRule>
    <cfRule type="expression" dxfId="233" priority="30" stopIfTrue="1">
      <formula>$E$15&lt;($O$7+$O$17+$U$7+$U$17 )</formula>
    </cfRule>
  </conditionalFormatting>
  <conditionalFormatting sqref="E16">
    <cfRule type="expression" dxfId="232" priority="31" stopIfTrue="1">
      <formula>I10&gt;K10</formula>
    </cfRule>
    <cfRule type="expression" dxfId="231" priority="32" stopIfTrue="1">
      <formula>$E$16&lt;($O$8+$O$18+$U$8+$U$18)</formula>
    </cfRule>
  </conditionalFormatting>
  <conditionalFormatting sqref="L4 J3:J4 J1 L1">
    <cfRule type="expression" dxfId="230" priority="33" stopIfTrue="1">
      <formula>$L$1=$L$2</formula>
    </cfRule>
  </conditionalFormatting>
  <conditionalFormatting sqref="L32">
    <cfRule type="expression" dxfId="229" priority="34" stopIfTrue="1">
      <formula>$L$34+$L$35+$L$33=0</formula>
    </cfRule>
  </conditionalFormatting>
  <conditionalFormatting sqref="L23">
    <cfRule type="expression" dxfId="228" priority="35" stopIfTrue="1">
      <formula>$L$24+$L$25+$L$26+$L$27=0</formula>
    </cfRule>
  </conditionalFormatting>
  <conditionalFormatting sqref="L3">
    <cfRule type="expression" dxfId="227" priority="36" stopIfTrue="1">
      <formula>$L$1&lt;$L$2</formula>
    </cfRule>
    <cfRule type="expression" dxfId="226" priority="37" stopIfTrue="1">
      <formula>$L$1=$L$2</formula>
    </cfRule>
  </conditionalFormatting>
  <conditionalFormatting sqref="E32:E33">
    <cfRule type="expression" dxfId="225" priority="38" stopIfTrue="1">
      <formula>E32&gt;$E$17</formula>
    </cfRule>
  </conditionalFormatting>
  <conditionalFormatting sqref="E45 K45">
    <cfRule type="expression" dxfId="224" priority="39" stopIfTrue="1">
      <formula>$E$45&gt;$K$45</formula>
    </cfRule>
  </conditionalFormatting>
  <conditionalFormatting sqref="I26">
    <cfRule type="expression" dxfId="223" priority="40" stopIfTrue="1">
      <formula>$I$26&gt;$K$26</formula>
    </cfRule>
  </conditionalFormatting>
  <conditionalFormatting sqref="I28 K28">
    <cfRule type="expression" dxfId="222" priority="41" stopIfTrue="1">
      <formula>$I$28&gt;$K$28</formula>
    </cfRule>
  </conditionalFormatting>
  <conditionalFormatting sqref="I44">
    <cfRule type="expression" dxfId="221" priority="42" stopIfTrue="1">
      <formula>AND($L$2&gt;0, $L$3=0, SUM($L$6:$L$45)=0)</formula>
    </cfRule>
  </conditionalFormatting>
  <conditionalFormatting sqref="E39:E40">
    <cfRule type="expression" dxfId="220" priority="43" stopIfTrue="1">
      <formula>E39&gt;(0.25*$E$17)</formula>
    </cfRule>
  </conditionalFormatting>
  <conditionalFormatting sqref="L39">
    <cfRule type="expression" dxfId="219" priority="44" stopIfTrue="1">
      <formula>$L$41=0</formula>
    </cfRule>
  </conditionalFormatting>
  <conditionalFormatting sqref="R5:R8 N10:R10 P5:Q9 N2:P4 Q2:R2 Q4:R4">
    <cfRule type="expression" dxfId="218" priority="45" stopIfTrue="1">
      <formula>AND(SUM($L$6:$L$45)=0, SUM($N$5:$N$9)=0, SUM($O$5:$O$9)=0, $L$3=0, ISBLANK($Q$3))</formula>
    </cfRule>
  </conditionalFormatting>
  <conditionalFormatting sqref="N5">
    <cfRule type="expression" dxfId="217" priority="46" stopIfTrue="1">
      <formula>$L$7&lt;0</formula>
    </cfRule>
    <cfRule type="expression" dxfId="216" priority="47" stopIfTrue="1">
      <formula>($N$5+$N$15+$T$5+$T$15)&gt;$E$7</formula>
    </cfRule>
    <cfRule type="expression" dxfId="215" priority="48" stopIfTrue="1">
      <formula>AND(SUM($L$6:$L$45)=0, SUM($N$5:$N$9)=0, SUM($O$5:$O$9)=0, $L$3=0, ISBLANK($Q$3))</formula>
    </cfRule>
  </conditionalFormatting>
  <conditionalFormatting sqref="N6">
    <cfRule type="expression" dxfId="214" priority="49" stopIfTrue="1">
      <formula>$L$8&lt;0</formula>
    </cfRule>
    <cfRule type="expression" dxfId="213" priority="50" stopIfTrue="1">
      <formula>($N$6+$N$16+$T$6+$T$16)&gt;$E$8</formula>
    </cfRule>
    <cfRule type="expression" dxfId="212" priority="51" stopIfTrue="1">
      <formula>AND(SUM($L$6:$L$45)=0, SUM($N$5:$N$9)=0, SUM($O$5:$O$9)=0, $L$3=0, ISBLANK($Q$3))</formula>
    </cfRule>
  </conditionalFormatting>
  <conditionalFormatting sqref="N7">
    <cfRule type="expression" dxfId="211" priority="52" stopIfTrue="1">
      <formula>$L$9&lt;0</formula>
    </cfRule>
    <cfRule type="expression" dxfId="210" priority="53" stopIfTrue="1">
      <formula>($N$7+$N$17+$T$7+$T$17)&gt;$E$9</formula>
    </cfRule>
    <cfRule type="expression" dxfId="209" priority="54" stopIfTrue="1">
      <formula>AND(SUM($L$6:$L$45)=0, SUM($N$5:$N$9)=0, SUM($O$5:$O$9)=0,  $L$3=0, ISBLANK($Q$3))</formula>
    </cfRule>
  </conditionalFormatting>
  <conditionalFormatting sqref="N8">
    <cfRule type="expression" dxfId="208" priority="55" stopIfTrue="1">
      <formula>$L$10&lt;0</formula>
    </cfRule>
    <cfRule type="expression" dxfId="207" priority="56" stopIfTrue="1">
      <formula>($N$8+$N$18+$T$8+$T$18)&gt;$E$10</formula>
    </cfRule>
    <cfRule type="expression" dxfId="206" priority="57" stopIfTrue="1">
      <formula>AND(SUM($L$6:$L$45)=0, SUM($N$5:$N$9)=0, SUM($O$5:$O$9)=0, $L$3=0, ISBLANK($Q$3))</formula>
    </cfRule>
  </conditionalFormatting>
  <conditionalFormatting sqref="N9">
    <cfRule type="expression" dxfId="205" priority="58" stopIfTrue="1">
      <formula>$L$34&lt;0</formula>
    </cfRule>
    <cfRule type="expression" dxfId="204" priority="59" stopIfTrue="1">
      <formula>AND(SUM($L$6:$L$45)=0, SUM($N$5:$N$9)=0, SUM($O$5:$O$9)=0, $L$3=0, ISBLANK($Q$3))</formula>
    </cfRule>
  </conditionalFormatting>
  <conditionalFormatting sqref="O5">
    <cfRule type="expression" dxfId="203" priority="60" stopIfTrue="1">
      <formula>$L$7&lt;0</formula>
    </cfRule>
    <cfRule type="expression" dxfId="202" priority="61" stopIfTrue="1">
      <formula>$E$13&lt;($O$5+$O$15+$X$5+$X$15)</formula>
    </cfRule>
    <cfRule type="expression" dxfId="201" priority="62" stopIfTrue="1">
      <formula>AND(SUM($L$6:$L$45)=0, SUM($N$5:$N$9)=0, SUM($O$5:$O$9)=0,  $L$3=0, ISBLANK($Q$3))</formula>
    </cfRule>
  </conditionalFormatting>
  <conditionalFormatting sqref="O6">
    <cfRule type="expression" dxfId="200" priority="63" stopIfTrue="1">
      <formula>$L$8&lt;0</formula>
    </cfRule>
    <cfRule type="expression" dxfId="199" priority="64" stopIfTrue="1">
      <formula>$E$14&lt;($R$6+$R$16+$X$6+$X16)</formula>
    </cfRule>
    <cfRule type="expression" dxfId="198" priority="65" stopIfTrue="1">
      <formula>AND(SUM($L$6:$L$45)=0, SUM($N$5:$N$9)=0, SUM($O$5:$O$9)=0, $L$3=0, ISBLANK($Q$3))</formula>
    </cfRule>
  </conditionalFormatting>
  <conditionalFormatting sqref="O7">
    <cfRule type="expression" dxfId="197" priority="66" stopIfTrue="1">
      <formula>$L$9&lt;0</formula>
    </cfRule>
    <cfRule type="expression" dxfId="196" priority="67" stopIfTrue="1">
      <formula>$E$15&lt;($O$7+$O$17+$X$7+$X$17)</formula>
    </cfRule>
    <cfRule type="expression" dxfId="195" priority="68" stopIfTrue="1">
      <formula>AND(SUM($L$6:$L$45)=0, SUM($N$5:$N$9)=0, SUM($O$5:$O$9)=0, $L$3=0, ISBLANK($Q$3))</formula>
    </cfRule>
  </conditionalFormatting>
  <conditionalFormatting sqref="O8">
    <cfRule type="expression" dxfId="194" priority="69" stopIfTrue="1">
      <formula>$L$10&lt;0</formula>
    </cfRule>
    <cfRule type="expression" dxfId="193" priority="70" stopIfTrue="1">
      <formula>$E$16&lt;($O$8+$O$18+$X$8+$X$18)</formula>
    </cfRule>
    <cfRule type="expression" dxfId="192" priority="71" stopIfTrue="1">
      <formula>AND(SUM($L$6:$L$45)=0, SUM($N$5:$N$9)=0, SUM($O$5:$O$9)=0,  $L$3=0, ISBLANK($Q$3))</formula>
    </cfRule>
  </conditionalFormatting>
  <conditionalFormatting sqref="O9">
    <cfRule type="expression" dxfId="191" priority="72" stopIfTrue="1">
      <formula>$L$35&lt;0</formula>
    </cfRule>
    <cfRule type="expression" dxfId="190" priority="73" stopIfTrue="1">
      <formula>AND(SUM($L$6:$L$45)=0, SUM($N$5:$N$9)=0, SUM($O$5:$O$9)=0,  $L$3=0, ISBLANK($Q$3))</formula>
    </cfRule>
  </conditionalFormatting>
  <conditionalFormatting sqref="T10:X10 V5:X9 T2:V4 W2:X2 W4:X4">
    <cfRule type="expression" dxfId="189" priority="74" stopIfTrue="1">
      <formula>AND(SUM($L$6:$L$45)=0, SUM($T$5:$T$9)=0, SUM($U$5:$U$9)=0, $L$3=0, ISBLANK($W$3))</formula>
    </cfRule>
  </conditionalFormatting>
  <conditionalFormatting sqref="N20:R20 P15:R19 N12:P14 Q12:R12 Q14:R14">
    <cfRule type="expression" dxfId="188" priority="75" stopIfTrue="1">
      <formula>AND(SUM($L$6:$L$45)=0, SUM($N$15:$N$19)=0, SUM($O$15:$O$19)=0, $L$3=0, ISBLANK($Q$13))</formula>
    </cfRule>
  </conditionalFormatting>
  <conditionalFormatting sqref="T20:U20 V15:X20 T12:V14 W12:X12 W14:X14">
    <cfRule type="expression" dxfId="187" priority="76" stopIfTrue="1">
      <formula>AND(SUM($L$6:$L$45)=0, SUM($T$15:$T$19)=0, SUM($U$15:$U$19)=0, $L$3=0, ISBLANK($W$13))</formula>
    </cfRule>
  </conditionalFormatting>
  <conditionalFormatting sqref="N33:R33 R22:R32 N22:Q22 P24:Q32 N23:O23">
    <cfRule type="expression" dxfId="186" priority="77" stopIfTrue="1">
      <formula>AND(SUM($L$6:$L$45)=0, SUM($N$24:$N$32)=0, $L$3=0)</formula>
    </cfRule>
  </conditionalFormatting>
  <conditionalFormatting sqref="T33:U33 V24:X33 T22:U23 X22:X23 V22:W22">
    <cfRule type="expression" dxfId="185" priority="78" stopIfTrue="1">
      <formula>AND(SUM($L$6:$L$46)=0, SUM($T$24:$T$32)=0, $L$3=0)</formula>
    </cfRule>
  </conditionalFormatting>
  <conditionalFormatting sqref="N46:O46 P37:R46 N35:O36 R35:R36 P35:Q35">
    <cfRule type="expression" dxfId="184" priority="79" stopIfTrue="1">
      <formula>AND(SUM($L$6:$L$46)=0, SUM($N$37:$N$45)=0, $L$3=0)</formula>
    </cfRule>
  </conditionalFormatting>
  <conditionalFormatting sqref="T46:U46 V37:X46 T35:U36 X35:X36 V35:W35">
    <cfRule type="expression" dxfId="183" priority="80" stopIfTrue="1">
      <formula>AND(SUM($L$6:$L$45)=0, SUM($T$37:$T$45)=0, $L$3=0)</formula>
    </cfRule>
  </conditionalFormatting>
  <conditionalFormatting sqref="N15">
    <cfRule type="expression" dxfId="182" priority="81" stopIfTrue="1">
      <formula>$L$7&lt;0</formula>
    </cfRule>
    <cfRule type="expression" dxfId="181" priority="82" stopIfTrue="1">
      <formula>($N$5+$N$15+$T$5+$T$15)&gt;$E$7</formula>
    </cfRule>
    <cfRule type="expression" dxfId="180" priority="83" stopIfTrue="1">
      <formula>AND(SUM($L$6:$L$45)=0, SUM($N$15:$N$19)=0, SUM($O$15:$O$19)=0, $L$3=0, ISBLANK($Q$13))</formula>
    </cfRule>
  </conditionalFormatting>
  <conditionalFormatting sqref="N16">
    <cfRule type="expression" dxfId="179" priority="84" stopIfTrue="1">
      <formula>$L$8&lt;0</formula>
    </cfRule>
    <cfRule type="expression" dxfId="178" priority="85" stopIfTrue="1">
      <formula>($N$6+$N$16+$T$6+$T$16)&gt;$E$8</formula>
    </cfRule>
    <cfRule type="expression" dxfId="177" priority="86" stopIfTrue="1">
      <formula>AND(SUM($L$6:$L$45)=0, SUM($N$15:$N$19)=0, SUM($O$15:$O$19)=0, $L$3=0, ISBLANK($Q$13))</formula>
    </cfRule>
  </conditionalFormatting>
  <conditionalFormatting sqref="N17">
    <cfRule type="expression" dxfId="176" priority="87" stopIfTrue="1">
      <formula>$L$9&lt;0</formula>
    </cfRule>
    <cfRule type="expression" dxfId="175" priority="88" stopIfTrue="1">
      <formula>($N$7+$N$17+$T$7+$T$17)&gt;$E$9</formula>
    </cfRule>
    <cfRule type="expression" dxfId="174" priority="89" stopIfTrue="1">
      <formula>AND(SUM($L$6:$L$45)=0, SUM($N$15:$N$19)=0, SUM($O$15:$O$19)=0, $L$3=0, ISBLANK($Q$13))</formula>
    </cfRule>
  </conditionalFormatting>
  <conditionalFormatting sqref="N18">
    <cfRule type="expression" dxfId="173" priority="90" stopIfTrue="1">
      <formula>$L$10&lt;0</formula>
    </cfRule>
    <cfRule type="expression" dxfId="172" priority="91" stopIfTrue="1">
      <formula>($N$8+$N$18+$T$8+$T$18)&gt;$E$10</formula>
    </cfRule>
    <cfRule type="expression" dxfId="171" priority="92" stopIfTrue="1">
      <formula>AND(SUM($L$6:$L$45)=0, SUM($N$15:$N$19)=0, SUM($O$15:$O$19)=0, $L$3=0, ISBLANK($Q$13))</formula>
    </cfRule>
  </conditionalFormatting>
  <conditionalFormatting sqref="N19">
    <cfRule type="expression" dxfId="170" priority="93" stopIfTrue="1">
      <formula>$L$34&lt;0</formula>
    </cfRule>
    <cfRule type="expression" dxfId="169" priority="94" stopIfTrue="1">
      <formula>AND(SUM($L$6:$L$45)=0, SUM($N$15:$N$19)=0, SUM($O$15:$O$19)=0, $L$3=0, ISBLANK($Q$13))</formula>
    </cfRule>
  </conditionalFormatting>
  <conditionalFormatting sqref="O15">
    <cfRule type="expression" dxfId="168" priority="95" stopIfTrue="1">
      <formula>$L$7&lt;0</formula>
    </cfRule>
    <cfRule type="expression" dxfId="167" priority="96" stopIfTrue="1">
      <formula>$E$13&lt;($O$5+$O$15+$X$5+$X$15)</formula>
    </cfRule>
    <cfRule type="expression" dxfId="166" priority="97" stopIfTrue="1">
      <formula>AND(SUM($L$6:$L$45)=0, SUM($N$15:$N$19)=0, SUM($O$15:$O$19)=0, $L$3=0, ISBLANK($Q$13))</formula>
    </cfRule>
  </conditionalFormatting>
  <conditionalFormatting sqref="O16">
    <cfRule type="expression" dxfId="165" priority="98" stopIfTrue="1">
      <formula>$L$8&lt;0</formula>
    </cfRule>
    <cfRule type="expression" dxfId="164" priority="99" stopIfTrue="1">
      <formula>$E$14&lt;($R$6+$R$16+$X$6+$X26)</formula>
    </cfRule>
    <cfRule type="expression" dxfId="163" priority="100" stopIfTrue="1">
      <formula>AND(SUM($L$6:$L$45)=0, SUM($N$15:$N$19)=0, SUM($O$15:$O$19)=0, $L$3=0, ISBLANK($Q$13))</formula>
    </cfRule>
  </conditionalFormatting>
  <conditionalFormatting sqref="O17">
    <cfRule type="expression" dxfId="162" priority="101" stopIfTrue="1">
      <formula>$L$9&lt;0</formula>
    </cfRule>
    <cfRule type="expression" dxfId="161" priority="102" stopIfTrue="1">
      <formula>$E$15&lt;($O$7+$O$17+$X$7+$X$17)</formula>
    </cfRule>
    <cfRule type="expression" dxfId="160" priority="103" stopIfTrue="1">
      <formula>AND(SUM($L$6:$L$45)=0, SUM($N$15:$N$19)=0, SUM($O$15:$O$19)=0, $L$3=0, ISBLANK($Q$13))</formula>
    </cfRule>
  </conditionalFormatting>
  <conditionalFormatting sqref="O18">
    <cfRule type="expression" dxfId="159" priority="104" stopIfTrue="1">
      <formula>$L$10&lt;0</formula>
    </cfRule>
    <cfRule type="expression" dxfId="158" priority="105" stopIfTrue="1">
      <formula>$E$16&lt;($O$8+$O$18+$X$8+$X$18)</formula>
    </cfRule>
    <cfRule type="expression" dxfId="157" priority="106" stopIfTrue="1">
      <formula>AND(SUM($L$6:$L$45)=0, SUM($N$15:$N$19)=0, SUM($O$15:$O$19)=0, $L$3=0, ISBLANK($Q$13))</formula>
    </cfRule>
  </conditionalFormatting>
  <conditionalFormatting sqref="O19">
    <cfRule type="expression" dxfId="156" priority="107" stopIfTrue="1">
      <formula>$L$35&lt;0</formula>
    </cfRule>
    <cfRule type="expression" dxfId="155" priority="108" stopIfTrue="1">
      <formula>AND(SUM($L$6:$L$45)=0, SUM($N$15:$N$19)=0, SUM($O$15:$O$19)=0, $L$3=0, ISBLANK($Q$13))</formula>
    </cfRule>
  </conditionalFormatting>
  <conditionalFormatting sqref="T5">
    <cfRule type="expression" dxfId="154" priority="109" stopIfTrue="1">
      <formula>$L$7&lt;0</formula>
    </cfRule>
    <cfRule type="expression" dxfId="153" priority="110" stopIfTrue="1">
      <formula>($N$5+$N$15+$T$5+$T$15)&gt;$E$7</formula>
    </cfRule>
    <cfRule type="expression" dxfId="152" priority="111" stopIfTrue="1">
      <formula>AND(SUM($L$6:$L$45)=0, SUM($T$5:$T$9)=0, SUM($U$5:$U$9)=0, $L$3=0, ISBLANK($W$3))</formula>
    </cfRule>
  </conditionalFormatting>
  <conditionalFormatting sqref="U5">
    <cfRule type="expression" dxfId="151" priority="112" stopIfTrue="1">
      <formula>$L$7&lt;0</formula>
    </cfRule>
    <cfRule type="expression" dxfId="150" priority="113" stopIfTrue="1">
      <formula>$E$13&lt;($O$5+$O$15+$X$5+$X$15)</formula>
    </cfRule>
    <cfRule type="expression" dxfId="149" priority="114" stopIfTrue="1">
      <formula>AND(SUM($L$6:$L$45)=0, SUM($T$5:$T$9)=0, SUM($U$5:$U$9)=0, $L$3=0, ISBLANK($W$3))</formula>
    </cfRule>
  </conditionalFormatting>
  <conditionalFormatting sqref="T6">
    <cfRule type="expression" dxfId="148" priority="115" stopIfTrue="1">
      <formula>$L$8&lt;0</formula>
    </cfRule>
    <cfRule type="expression" dxfId="147" priority="116" stopIfTrue="1">
      <formula>($N$6+$N$16+$T$6+$T$16)&gt;$E$8</formula>
    </cfRule>
    <cfRule type="expression" dxfId="146" priority="117" stopIfTrue="1">
      <formula>AND(SUM($L$6:$L$45)=0, SUM($T$5:$T$9)=0, SUM($U$5:$U$9)=0, $L$3=0, ISBLANK($W$3))</formula>
    </cfRule>
  </conditionalFormatting>
  <conditionalFormatting sqref="U6">
    <cfRule type="expression" dxfId="145" priority="118" stopIfTrue="1">
      <formula>$L$8&lt;0</formula>
    </cfRule>
    <cfRule type="expression" dxfId="144" priority="119" stopIfTrue="1">
      <formula>$E$14&lt;($R$6+$R$16+$X$6+$X16)</formula>
    </cfRule>
    <cfRule type="expression" dxfId="143" priority="120" stopIfTrue="1">
      <formula>AND(SUM($L$6:$L$45)=0, SUM($T$5:$T$9)=0, SUM($U$5:$U$9)=0, $L$3=0, ISBLANK($W$3))</formula>
    </cfRule>
  </conditionalFormatting>
  <conditionalFormatting sqref="T7">
    <cfRule type="expression" dxfId="142" priority="121" stopIfTrue="1">
      <formula>$L$9&lt;0</formula>
    </cfRule>
    <cfRule type="expression" dxfId="141" priority="122" stopIfTrue="1">
      <formula>($N$7+$N$17+$T$7+$T$17)&gt;$E$9</formula>
    </cfRule>
    <cfRule type="expression" dxfId="140" priority="123" stopIfTrue="1">
      <formula>AND(SUM($L$6:$L$45)=0, SUM($T$5:$T$9)=0, SUM($U$5:$U$9)=0, $L$3=0, ISBLANK($W$3))</formula>
    </cfRule>
  </conditionalFormatting>
  <conditionalFormatting sqref="U7">
    <cfRule type="expression" dxfId="139" priority="124" stopIfTrue="1">
      <formula>$L$9&lt;0</formula>
    </cfRule>
    <cfRule type="expression" dxfId="138" priority="125" stopIfTrue="1">
      <formula>$E$15&lt;($O$7+$O$17+$X$7+$X$17)</formula>
    </cfRule>
    <cfRule type="expression" dxfId="137" priority="126" stopIfTrue="1">
      <formula>AND(SUM($L$6:$L$45)=0, SUM($T$5:$T$9)=0, SUM($U$5:$U$9)=0, $L$3=0, ISBLANK($W$3))</formula>
    </cfRule>
  </conditionalFormatting>
  <conditionalFormatting sqref="T8">
    <cfRule type="expression" dxfId="136" priority="127" stopIfTrue="1">
      <formula>$L$10&lt;0</formula>
    </cfRule>
    <cfRule type="expression" dxfId="135" priority="128" stopIfTrue="1">
      <formula>($N$8+$N$18+$T$8+$T$18)&gt;$E$10</formula>
    </cfRule>
    <cfRule type="expression" dxfId="134" priority="129" stopIfTrue="1">
      <formula>AND(SUM($L$6:$L$45)=0, SUM($T$5:$T$9)=0, SUM($U$5:$U$9)=0, $L$3=0, ISBLANK($W$3))</formula>
    </cfRule>
  </conditionalFormatting>
  <conditionalFormatting sqref="U8">
    <cfRule type="expression" dxfId="133" priority="130" stopIfTrue="1">
      <formula>$L$10&lt;0</formula>
    </cfRule>
    <cfRule type="expression" dxfId="132" priority="131" stopIfTrue="1">
      <formula>$E$16&lt;($O$8+$O$18+$X$8+$X$18)</formula>
    </cfRule>
    <cfRule type="expression" dxfId="131" priority="132" stopIfTrue="1">
      <formula>AND(SUM($L$6:$L$45)=0, SUM($T$5:$T$9)=0, SUM($U$5:$U$9)=0, $L$3=0, ISBLANK($W$3))</formula>
    </cfRule>
  </conditionalFormatting>
  <conditionalFormatting sqref="T9">
    <cfRule type="expression" dxfId="130" priority="133" stopIfTrue="1">
      <formula>$L$34&lt;0</formula>
    </cfRule>
    <cfRule type="expression" dxfId="129" priority="134" stopIfTrue="1">
      <formula>AND(SUM($L$6:$L$45)=0, SUM($T$5:$T$9)=0, SUM($U$5:$U$9)=0, $L$3=0, ISBLANK($W$3))</formula>
    </cfRule>
  </conditionalFormatting>
  <conditionalFormatting sqref="U9">
    <cfRule type="expression" dxfId="128" priority="135" stopIfTrue="1">
      <formula>$L$35&lt;0</formula>
    </cfRule>
    <cfRule type="expression" dxfId="127" priority="136" stopIfTrue="1">
      <formula>AND(SUM($L$6:$L$45)=0, SUM($T$5:$T$9)=0, SUM($U$5:$U$9)=0, $L$3=0, ISBLANK($W$3))</formula>
    </cfRule>
  </conditionalFormatting>
  <conditionalFormatting sqref="T15">
    <cfRule type="expression" dxfId="126" priority="137" stopIfTrue="1">
      <formula>$L$7&lt;0</formula>
    </cfRule>
    <cfRule type="expression" dxfId="125" priority="138" stopIfTrue="1">
      <formula>($N$5+$N$15+$T$5+$T$15)&gt;$E$7</formula>
    </cfRule>
    <cfRule type="expression" dxfId="124" priority="139" stopIfTrue="1">
      <formula>AND(SUM($L$6:$L$45)=0, SUM($T$15:$T$19)=0, SUM($U$15:$U$19)=0, $L$3=0, ISBLANK($W$13))</formula>
    </cfRule>
  </conditionalFormatting>
  <conditionalFormatting sqref="U15">
    <cfRule type="expression" dxfId="123" priority="140" stopIfTrue="1">
      <formula>$L$7&lt;0</formula>
    </cfRule>
    <cfRule type="expression" dxfId="122" priority="141" stopIfTrue="1">
      <formula>$E$13&lt;($O$5+$O$15+$X$5+$X$15)</formula>
    </cfRule>
    <cfRule type="expression" dxfId="121" priority="142" stopIfTrue="1">
      <formula>AND(SUM($L$6:$L$45)=0, SUM($T$15:$T$19)=0, SUM($U$15:$U$19)=0, $L$3=0, ISBLANK($W$13))</formula>
    </cfRule>
  </conditionalFormatting>
  <conditionalFormatting sqref="T16">
    <cfRule type="expression" dxfId="120" priority="143" stopIfTrue="1">
      <formula>$L$8&lt;0</formula>
    </cfRule>
    <cfRule type="expression" dxfId="119" priority="144" stopIfTrue="1">
      <formula>($N$6+$N$16+$T$6+$T$16)&gt;$E$8</formula>
    </cfRule>
    <cfRule type="expression" dxfId="118" priority="145" stopIfTrue="1">
      <formula>AND(SUM($L$6:$L$45)=0, SUM($T$15:$T$19)=0, SUM($U$15:$U$19)=0, $L$3=0, ISBLANK($W$13))</formula>
    </cfRule>
  </conditionalFormatting>
  <conditionalFormatting sqref="U16">
    <cfRule type="expression" dxfId="117" priority="146" stopIfTrue="1">
      <formula>$L$8&lt;0</formula>
    </cfRule>
    <cfRule type="expression" dxfId="116" priority="147" stopIfTrue="1">
      <formula>$E$14&lt;($R$6+$R$16+$X$6+$X26)</formula>
    </cfRule>
    <cfRule type="expression" dxfId="115" priority="148" stopIfTrue="1">
      <formula>AND(SUM($L$6:$L$45)=0, SUM($T$15:$T$19)=0, SUM($U$15:$U$19)=0, $L$3=0, ISBLANK($W$13))</formula>
    </cfRule>
  </conditionalFormatting>
  <conditionalFormatting sqref="T17">
    <cfRule type="expression" dxfId="114" priority="149" stopIfTrue="1">
      <formula>$L$9&lt;0</formula>
    </cfRule>
    <cfRule type="expression" dxfId="113" priority="150" stopIfTrue="1">
      <formula>($N$7+$N$17+$T$7+$T$17)&gt;$E$9</formula>
    </cfRule>
    <cfRule type="expression" dxfId="112" priority="151" stopIfTrue="1">
      <formula>AND(SUM($L$6:$L$45)=0, SUM($T$15:$T$19)=0, SUM($U$15:$U$19)=0, $L$3=0, ISBLANK($W$13))</formula>
    </cfRule>
  </conditionalFormatting>
  <conditionalFormatting sqref="U17">
    <cfRule type="expression" dxfId="111" priority="152" stopIfTrue="1">
      <formula>$L$9&lt;0</formula>
    </cfRule>
    <cfRule type="expression" dxfId="110" priority="153" stopIfTrue="1">
      <formula>$E$15&lt;($O$7+$O$17+$X$7+$X$17)</formula>
    </cfRule>
    <cfRule type="expression" dxfId="109" priority="154" stopIfTrue="1">
      <formula>AND(SUM($L$6:$L$45)=0, SUM($T$15:$T$19)=0, SUM($U$15:$U$19)=0, $L$3=0, ISBLANK($W$13))</formula>
    </cfRule>
  </conditionalFormatting>
  <conditionalFormatting sqref="T18">
    <cfRule type="expression" dxfId="108" priority="155" stopIfTrue="1">
      <formula>$L$10&lt;0</formula>
    </cfRule>
    <cfRule type="expression" dxfId="107" priority="156" stopIfTrue="1">
      <formula>($N$8+$N$18+$T$8+$T$18)&gt;$E$10</formula>
    </cfRule>
    <cfRule type="expression" dxfId="106" priority="157" stopIfTrue="1">
      <formula>AND(SUM($L$6:$L$45)=0, SUM($T$15:$T$19)=0, SUM($U$15:$U$19)=0, $L$3=0, ISBLANK($W$13))</formula>
    </cfRule>
  </conditionalFormatting>
  <conditionalFormatting sqref="U18">
    <cfRule type="expression" dxfId="105" priority="158" stopIfTrue="1">
      <formula>$L$10&lt;0</formula>
    </cfRule>
    <cfRule type="expression" dxfId="104" priority="159" stopIfTrue="1">
      <formula>$E$16&lt;($O$8+$O$18+$X$8+$X$18)</formula>
    </cfRule>
    <cfRule type="expression" dxfId="103" priority="160" stopIfTrue="1">
      <formula>AND(SUM($L$6:$L$45)=0, SUM($T$15:$T$19)=0, SUM($U$15:$U$19)=0, $L$3=0, ISBLANK($W$13))</formula>
    </cfRule>
  </conditionalFormatting>
  <conditionalFormatting sqref="T19">
    <cfRule type="expression" dxfId="102" priority="161" stopIfTrue="1">
      <formula>$L$34&lt;0</formula>
    </cfRule>
    <cfRule type="expression" dxfId="101" priority="162" stopIfTrue="1">
      <formula>AND(SUM($L$6:$L$45)=0, SUM($T$15:$T$19)=0, SUM($U$15:$U$19)=0, $L$3=0, ISBLANK($W$13))</formula>
    </cfRule>
  </conditionalFormatting>
  <conditionalFormatting sqref="U19">
    <cfRule type="expression" dxfId="100" priority="163" stopIfTrue="1">
      <formula>$L$35&lt;0</formula>
    </cfRule>
    <cfRule type="expression" dxfId="99" priority="164" stopIfTrue="1">
      <formula>AND(SUM($L$6:$L$45)=0, SUM($T$15:$T$19)=0, SUM($U$15:$U$19)=0, $L$3=0, ISBLANK($W$13))</formula>
    </cfRule>
  </conditionalFormatting>
  <conditionalFormatting sqref="I16:I17">
    <cfRule type="expression" dxfId="98" priority="165" stopIfTrue="1">
      <formula>I16+I24&gt;K16</formula>
    </cfRule>
  </conditionalFormatting>
  <conditionalFormatting sqref="K16:K17">
    <cfRule type="expression" dxfId="97" priority="166" stopIfTrue="1">
      <formula>I16+I24&gt;K16</formula>
    </cfRule>
  </conditionalFormatting>
  <conditionalFormatting sqref="I24:I25">
    <cfRule type="expression" dxfId="96" priority="167" stopIfTrue="1">
      <formula>I16+I24&gt;K16</formula>
    </cfRule>
  </conditionalFormatting>
  <conditionalFormatting sqref="K24:K25">
    <cfRule type="expression" dxfId="95" priority="168" stopIfTrue="1">
      <formula>I16+I24&gt;K16</formula>
    </cfRule>
  </conditionalFormatting>
  <conditionalFormatting sqref="E26:F26">
    <cfRule type="expression" dxfId="94" priority="169" stopIfTrue="1">
      <formula>K16+K24&gt;M15</formula>
    </cfRule>
    <cfRule type="expression" dxfId="93" priority="170" stopIfTrue="1">
      <formula>K17+K25&gt;M16</formula>
    </cfRule>
  </conditionalFormatting>
  <conditionalFormatting sqref="C26:D26">
    <cfRule type="expression" dxfId="92" priority="171" stopIfTrue="1">
      <formula>I16+I24&gt;K16</formula>
    </cfRule>
    <cfRule type="expression" dxfId="91" priority="172" stopIfTrue="1">
      <formula>I17+I25&gt;K17</formula>
    </cfRule>
  </conditionalFormatting>
  <conditionalFormatting sqref="K21">
    <cfRule type="expression" dxfId="90" priority="173" stopIfTrue="1">
      <formula>K20&gt;M19</formula>
    </cfRule>
  </conditionalFormatting>
  <conditionalFormatting sqref="I21:J21">
    <cfRule type="expression" dxfId="89" priority="174" stopIfTrue="1">
      <formula>I20&gt;K20</formula>
    </cfRule>
  </conditionalFormatting>
  <conditionalFormatting sqref="K11">
    <cfRule type="expression" dxfId="88" priority="175" stopIfTrue="1">
      <formula>I11&gt;ROUNDDOWN(0.8*(E17+E32+E39),0)</formula>
    </cfRule>
  </conditionalFormatting>
  <conditionalFormatting sqref="I19">
    <cfRule type="expression" dxfId="87" priority="176" stopIfTrue="1">
      <formula>I19&gt;K19</formula>
    </cfRule>
    <cfRule type="expression" dxfId="86" priority="177" stopIfTrue="1">
      <formula>$I$19+$I$27&gt;$K$27</formula>
    </cfRule>
  </conditionalFormatting>
  <conditionalFormatting sqref="K19 K27">
    <cfRule type="expression" dxfId="85" priority="178" stopIfTrue="1">
      <formula>I19&gt;K19</formula>
    </cfRule>
    <cfRule type="expression" dxfId="84" priority="179" stopIfTrue="1">
      <formula>$I$19+$I$27&gt;$K$27</formula>
    </cfRule>
  </conditionalFormatting>
  <conditionalFormatting sqref="I27">
    <cfRule type="expression" dxfId="83" priority="180" stopIfTrue="1">
      <formula>$I$27&gt;$K$27</formula>
    </cfRule>
    <cfRule type="expression" dxfId="82" priority="181" stopIfTrue="1">
      <formula>$I$19+$I$27&gt;$K$27</formula>
    </cfRule>
  </conditionalFormatting>
  <conditionalFormatting sqref="I29:K29">
    <cfRule type="expression" dxfId="81" priority="182" stopIfTrue="1">
      <formula>$I$19+$I$27&gt;$K$27</formula>
    </cfRule>
  </conditionalFormatting>
  <conditionalFormatting sqref="I13:K13">
    <cfRule type="expression" dxfId="80" priority="183" stopIfTrue="1">
      <formula>$I$8&gt;$K$8</formula>
    </cfRule>
  </conditionalFormatting>
  <conditionalFormatting sqref="I12:K12">
    <cfRule type="expression" dxfId="79" priority="184" stopIfTrue="1">
      <formula>$I$7&gt;$K$7</formula>
    </cfRule>
  </conditionalFormatting>
  <conditionalFormatting sqref="I14:K14">
    <cfRule type="expression" dxfId="78" priority="185" stopIfTrue="1">
      <formula>$I$10&gt;$K$10</formula>
    </cfRule>
  </conditionalFormatting>
  <conditionalFormatting sqref="E25">
    <cfRule type="expression" dxfId="77" priority="186" stopIfTrue="1">
      <formula>$I$19+$I$27&gt;$K$27</formula>
    </cfRule>
    <cfRule type="expression" dxfId="76" priority="187" stopIfTrue="1">
      <formula>$I$20&gt;$K$20</formula>
    </cfRule>
    <cfRule type="expression" dxfId="75" priority="188" stopIfTrue="1">
      <formula>$L$19&lt;0</formula>
    </cfRule>
  </conditionalFormatting>
  <conditionalFormatting sqref="E28">
    <cfRule type="expression" dxfId="74" priority="189" stopIfTrue="1">
      <formula>I16+I24&gt;K16</formula>
    </cfRule>
    <cfRule type="expression" dxfId="73" priority="190" stopIfTrue="1">
      <formula>$L$24&lt;0</formula>
    </cfRule>
  </conditionalFormatting>
  <conditionalFormatting sqref="E29">
    <cfRule type="expression" dxfId="72" priority="191" stopIfTrue="1">
      <formula>I17+I25&gt;K17</formula>
    </cfRule>
    <cfRule type="expression" dxfId="71" priority="192" stopIfTrue="1">
      <formula>$L$25&lt;0</formula>
    </cfRule>
  </conditionalFormatting>
  <conditionalFormatting sqref="E30">
    <cfRule type="expression" dxfId="70" priority="193" stopIfTrue="1">
      <formula>$I$26&gt;$K$26</formula>
    </cfRule>
    <cfRule type="expression" dxfId="69" priority="194" stopIfTrue="1">
      <formula>$L$26&lt;0</formula>
    </cfRule>
  </conditionalFormatting>
  <conditionalFormatting sqref="E31">
    <cfRule type="expression" dxfId="68" priority="195" stopIfTrue="1">
      <formula>$I$19+$I$27&gt;$K$27</formula>
    </cfRule>
    <cfRule type="expression" dxfId="67" priority="196" stopIfTrue="1">
      <formula>$L$27&lt;0</formula>
    </cfRule>
  </conditionalFormatting>
  <conditionalFormatting sqref="T24:U27">
    <cfRule type="expression" dxfId="66" priority="197" stopIfTrue="1">
      <formula>$L16&lt;0</formula>
    </cfRule>
    <cfRule type="expression" dxfId="65" priority="198" stopIfTrue="1">
      <formula>AND(SUM($L$6:$L$45)=0, SUM($T$24:$U$32)=0, $L$3=0, ISBLANK($V$23))</formula>
    </cfRule>
  </conditionalFormatting>
  <conditionalFormatting sqref="N24:O27">
    <cfRule type="expression" dxfId="64" priority="199" stopIfTrue="1">
      <formula>$L16&lt;0</formula>
    </cfRule>
    <cfRule type="expression" dxfId="63" priority="200" stopIfTrue="1">
      <formula>AND(SUM($L$6:$L$45)=0, SUM($N$24:$N$32)=0, $L$3=0, ISBLANK($P$23))</formula>
    </cfRule>
  </conditionalFormatting>
  <conditionalFormatting sqref="N37:O40">
    <cfRule type="expression" dxfId="62" priority="201" stopIfTrue="1">
      <formula>$L16&lt;0</formula>
    </cfRule>
    <cfRule type="expression" dxfId="61" priority="202" stopIfTrue="1">
      <formula>AND(SUM($L$6:$L$45)=0, SUM($N$37:$N$45)=0, $L$3=0, ISBLANK($P$36))</formula>
    </cfRule>
  </conditionalFormatting>
  <conditionalFormatting sqref="T37:U40">
    <cfRule type="expression" dxfId="60" priority="203" stopIfTrue="1">
      <formula>$L16&lt;0</formula>
    </cfRule>
    <cfRule type="expression" dxfId="59" priority="204" stopIfTrue="1">
      <formula>AND(SUM($L$6:$L$45)=0, SUM($T$37:$T$45)=0, $L$3=0, ISBLANK($V$36))</formula>
    </cfRule>
  </conditionalFormatting>
  <conditionalFormatting sqref="N28:O31">
    <cfRule type="expression" dxfId="58" priority="205" stopIfTrue="1">
      <formula>$L24&lt;0</formula>
    </cfRule>
    <cfRule type="expression" dxfId="57" priority="206" stopIfTrue="1">
      <formula>AND(SUM($L$6:$L$45)=0, SUM($N$24:$N$32)=0, $L$3=0, ISBLANK($P$23))</formula>
    </cfRule>
  </conditionalFormatting>
  <conditionalFormatting sqref="N32:O32">
    <cfRule type="expression" dxfId="56" priority="207" stopIfTrue="1">
      <formula>$L33&lt;0</formula>
    </cfRule>
    <cfRule type="expression" dxfId="55" priority="208" stopIfTrue="1">
      <formula>AND(SUM($L$6:$L$45)=0, SUM($N$24:$N$32)=0, $L$3=0, ISBLANK($P$23))</formula>
    </cfRule>
  </conditionalFormatting>
  <conditionalFormatting sqref="T28:U31">
    <cfRule type="expression" dxfId="54" priority="209" stopIfTrue="1">
      <formula>$L24&lt;0</formula>
    </cfRule>
    <cfRule type="expression" dxfId="53" priority="210" stopIfTrue="1">
      <formula>AND(SUM($L$6:$L$45)=0, SUM($T$24:$U$32)=0, $L$3=0, ISBLANK($V$23))</formula>
    </cfRule>
  </conditionalFormatting>
  <conditionalFormatting sqref="T32:U32">
    <cfRule type="expression" dxfId="52" priority="211" stopIfTrue="1">
      <formula>$L33&lt;0</formula>
    </cfRule>
    <cfRule type="expression" dxfId="51" priority="212" stopIfTrue="1">
      <formula>AND(SUM($L$6:$L$45)=0, SUM($T$24:$U$32)=0, $L$3=0, ISBLANK($V$23))</formula>
    </cfRule>
  </conditionalFormatting>
  <conditionalFormatting sqref="N41:O44">
    <cfRule type="expression" dxfId="50" priority="213" stopIfTrue="1">
      <formula>$L24&lt;0</formula>
    </cfRule>
    <cfRule type="expression" dxfId="49" priority="214" stopIfTrue="1">
      <formula>AND(SUM($L$6:$L$45)=0, SUM($N$37:$N$45)=0, $L$3=0, ISBLANK($P$36))</formula>
    </cfRule>
  </conditionalFormatting>
  <conditionalFormatting sqref="N45:O45">
    <cfRule type="expression" dxfId="48" priority="215" stopIfTrue="1">
      <formula>$L33&lt;0</formula>
    </cfRule>
    <cfRule type="expression" dxfId="47" priority="216" stopIfTrue="1">
      <formula>AND(SUM($L$6:$L$45)=0, SUM($N$37:$N$45)=0, $L$3=0, ISBLANK($P$36))</formula>
    </cfRule>
  </conditionalFormatting>
  <conditionalFormatting sqref="T41:U44">
    <cfRule type="expression" dxfId="46" priority="217" stopIfTrue="1">
      <formula>$L24&lt;0</formula>
    </cfRule>
    <cfRule type="expression" dxfId="45" priority="218" stopIfTrue="1">
      <formula>AND(SUM($L$6:$L$45)=0, SUM($T$37:$T$45)=0, $L$3=0, ISBLANK($V$36))</formula>
    </cfRule>
  </conditionalFormatting>
  <conditionalFormatting sqref="T45:U45">
    <cfRule type="expression" dxfId="44" priority="219" stopIfTrue="1">
      <formula>$L33&lt;0</formula>
    </cfRule>
    <cfRule type="expression" dxfId="43" priority="220" stopIfTrue="1">
      <formula>AND(SUM($L$6:$L$45)=0, SUM($T$37:$T$45)=0, $L$3=0, ISBLANK($V$36))</formula>
    </cfRule>
  </conditionalFormatting>
  <conditionalFormatting sqref="E22">
    <cfRule type="expression" dxfId="42" priority="221" stopIfTrue="1">
      <formula>I16+I24&gt;K16</formula>
    </cfRule>
    <cfRule type="expression" dxfId="41" priority="222" stopIfTrue="1">
      <formula>$I20&gt;$K20</formula>
    </cfRule>
    <cfRule type="expression" dxfId="40" priority="223" stopIfTrue="1">
      <formula>$L16&lt;0</formula>
    </cfRule>
  </conditionalFormatting>
  <conditionalFormatting sqref="E23">
    <cfRule type="expression" dxfId="39" priority="224" stopIfTrue="1">
      <formula>I17+I25&gt;K17</formula>
    </cfRule>
    <cfRule type="expression" dxfId="38" priority="225" stopIfTrue="1">
      <formula>$I$20&gt;$K$20</formula>
    </cfRule>
    <cfRule type="expression" dxfId="37" priority="226" stopIfTrue="1">
      <formula>$L17&lt;0</formula>
    </cfRule>
  </conditionalFormatting>
  <conditionalFormatting sqref="E24">
    <cfRule type="expression" dxfId="36" priority="227" stopIfTrue="1">
      <formula>I18&gt;K18</formula>
    </cfRule>
    <cfRule type="expression" dxfId="35" priority="228" stopIfTrue="1">
      <formula>$I$20&gt;$K$20</formula>
    </cfRule>
    <cfRule type="expression" dxfId="34" priority="229" stopIfTrue="1">
      <formula>$L18&lt;0</formula>
    </cfRule>
  </conditionalFormatting>
  <conditionalFormatting sqref="E36">
    <cfRule type="expression" dxfId="33" priority="230" stopIfTrue="1">
      <formula>I33&gt;K33</formula>
    </cfRule>
    <cfRule type="expression" dxfId="32" priority="231" stopIfTrue="1">
      <formula>$L$33&lt;0</formula>
    </cfRule>
  </conditionalFormatting>
  <conditionalFormatting sqref="E37">
    <cfRule type="expression" dxfId="31" priority="232" stopIfTrue="1">
      <formula>I34&gt;K34</formula>
    </cfRule>
    <cfRule type="expression" dxfId="30" priority="233" stopIfTrue="1">
      <formula>$L$34&lt;0</formula>
    </cfRule>
  </conditionalFormatting>
  <conditionalFormatting sqref="E38">
    <cfRule type="expression" dxfId="29" priority="234" stopIfTrue="1">
      <formula>$I$35&gt;$K$35</formula>
    </cfRule>
    <cfRule type="expression" dxfId="28" priority="235" stopIfTrue="1">
      <formula>$L$35&lt;0</formula>
    </cfRule>
  </conditionalFormatting>
  <conditionalFormatting sqref="E8">
    <cfRule type="expression" dxfId="27" priority="236" stopIfTrue="1">
      <formula>I8&gt;K8</formula>
    </cfRule>
    <cfRule type="expression" dxfId="26" priority="237" stopIfTrue="1">
      <formula>($N$6+$N$16+$T$6+$T$16)&gt;$E$8</formula>
    </cfRule>
  </conditionalFormatting>
  <conditionalFormatting sqref="L41 I41 I42:K42">
    <cfRule type="expression" dxfId="25" priority="238" stopIfTrue="1">
      <formula>$L$41&lt;0</formula>
    </cfRule>
  </conditionalFormatting>
  <conditionalFormatting sqref="E42">
    <cfRule type="expression" dxfId="24" priority="239" stopIfTrue="1">
      <formula>AND($L$2&gt;0, E42&lt;1)</formula>
    </cfRule>
    <cfRule type="expression" dxfId="23" priority="240" stopIfTrue="1">
      <formula>$L$41&lt;0</formula>
    </cfRule>
  </conditionalFormatting>
  <conditionalFormatting sqref="W13:X13">
    <cfRule type="expression" dxfId="22" priority="241" stopIfTrue="1">
      <formula>AND(SUM($L$6:$L$45)=0, SUM($T$15:$T$19)=0, SUM($U$15:$U$19)=0, $L$3=0, ISBLANK($W$13))</formula>
    </cfRule>
    <cfRule type="expression" dxfId="21" priority="242" stopIfTrue="1">
      <formula>AND(ISTEXT(W13), $L$41&lt;0)</formula>
    </cfRule>
    <cfRule type="expression" dxfId="20" priority="243" stopIfTrue="1">
      <formula>OR(AND(SUM($T$15:$U$19)=0, ISTEXT($W$13)), AND(SUM($T$15:$U$19)&gt;0, ISBLANK($W$13)))</formula>
    </cfRule>
  </conditionalFormatting>
  <conditionalFormatting sqref="Q3:R3">
    <cfRule type="expression" dxfId="19" priority="244" stopIfTrue="1">
      <formula>AND(SUM($L$6:$L$45)=0, SUM($N$5:$N$9)=0, SUM($O$5:$O$9)=0, $L$3=0, ISBLANK($Q$3))</formula>
    </cfRule>
    <cfRule type="expression" dxfId="18" priority="245" stopIfTrue="1">
      <formula>AND(ISTEXT(Q3), $L$41&lt;0)</formula>
    </cfRule>
    <cfRule type="expression" dxfId="17" priority="246" stopIfTrue="1">
      <formula>OR(AND(SUM($N$5:$O$9)=0, ISTEXT($Q$3)), AND(SUM($N$5:$O$9)&gt;0, ISBLANK($Q$3)))</formula>
    </cfRule>
  </conditionalFormatting>
  <conditionalFormatting sqref="W3:X3">
    <cfRule type="expression" dxfId="16" priority="247" stopIfTrue="1">
      <formula>AND(SUM($L$6:$L$45)=0, SUM($T$5:$T$9)=0, SUM($U$5:$U$9)=0, $L$3=0, ISBLANK($W$3))</formula>
    </cfRule>
    <cfRule type="expression" dxfId="15" priority="248" stopIfTrue="1">
      <formula>AND(ISTEXT(W3), $L$41&lt;0)</formula>
    </cfRule>
    <cfRule type="expression" dxfId="14" priority="249" stopIfTrue="1">
      <formula>OR(AND(SUM($T$5:$U$9)=0, ISTEXT($W$3)),AND(SUM($T$5:$U$9)&gt;0, ISBLANK($W$3)))</formula>
    </cfRule>
  </conditionalFormatting>
  <conditionalFormatting sqref="Q13:R13">
    <cfRule type="expression" dxfId="13" priority="250" stopIfTrue="1">
      <formula>AND(SUM($L$6:$L$45)=0, SUM($N$15:$N$19)=0, SUM($O$15:$O$19)=0, $L$3=0, ISBLANK($Q$13))</formula>
    </cfRule>
    <cfRule type="expression" dxfId="12" priority="251" stopIfTrue="1">
      <formula>AND(ISTEXT(Q13), $L$41&lt;0)</formula>
    </cfRule>
    <cfRule type="expression" dxfId="11" priority="252" stopIfTrue="1">
      <formula>OR(AND(SUM($N$15:$O$19)=0, ISTEXT($Q$13)), AND(SUM($N$15:$O$19)&gt;0, ISBLANK($Q$13)))</formula>
    </cfRule>
  </conditionalFormatting>
  <conditionalFormatting sqref="P23:Q23">
    <cfRule type="expression" dxfId="10" priority="253" stopIfTrue="1">
      <formula>AND(SUM($L$6:$L$45)=0, SUM($N$24:$N$32)=0, $L$3=0)</formula>
    </cfRule>
    <cfRule type="expression" dxfId="9" priority="254" stopIfTrue="1">
      <formula>AND(ISTEXT(P23), $L$41&lt;0)</formula>
    </cfRule>
    <cfRule type="expression" dxfId="8" priority="255" stopIfTrue="1">
      <formula>OR(AND(SUM($N$24:$N$32)=0, ISTEXT($P$23)), AND(SUM($N$24:$N$32)&gt;0, ISBLANK($P$23)))</formula>
    </cfRule>
  </conditionalFormatting>
  <conditionalFormatting sqref="V23:W23">
    <cfRule type="expression" dxfId="7" priority="256" stopIfTrue="1">
      <formula>AND(SUM($L$6:$L$46)=0, SUM($T$24:$T$32)=0, $L$3=0)</formula>
    </cfRule>
    <cfRule type="expression" dxfId="6" priority="257" stopIfTrue="1">
      <formula>AND(ISTEXT(V23), $L$41&lt;0)</formula>
    </cfRule>
    <cfRule type="expression" dxfId="5" priority="258" stopIfTrue="1">
      <formula>OR(AND(SUM($T$24:$T$32)=0, ISTEXT($V$23)),  AND(SUM($T$24:$T$32)&gt;0, ISBLANK($V$23)))</formula>
    </cfRule>
  </conditionalFormatting>
  <conditionalFormatting sqref="P36:Q36">
    <cfRule type="expression" dxfId="4" priority="259" stopIfTrue="1">
      <formula>AND(SUM($L$6:$L$46)=0, SUM($N$37:$N$45)=0, $L$3=0)</formula>
    </cfRule>
    <cfRule type="expression" dxfId="3" priority="260" stopIfTrue="1">
      <formula>AND(ISTEXT(P36), $L$41&lt;0)</formula>
    </cfRule>
    <cfRule type="expression" priority="261" stopIfTrue="1">
      <formula>OR(AND(SUM($N$37:$N$45)=0, ISTEXT($P$36)), AND(SUM($N$37:$N$45)&gt;0, ISBLANK($P$36)))</formula>
    </cfRule>
  </conditionalFormatting>
  <conditionalFormatting sqref="V36:W36">
    <cfRule type="expression" dxfId="2" priority="262" stopIfTrue="1">
      <formula>AND(SUM($L$6:$L$45)=0, SUM($T$37:$T$45)=0, $L$3=0)</formula>
    </cfRule>
    <cfRule type="expression" dxfId="1" priority="263" stopIfTrue="1">
      <formula>AND(ISTEXT(V36), $L$41&lt;0)</formula>
    </cfRule>
    <cfRule type="expression" dxfId="0" priority="264" stopIfTrue="1">
      <formula>OR(AND(SUM($T$37:$T$45)=0, ISTEXT($V$36)),  AND(SUM($T$37:$T$45)&gt;0, ISBLANK($V$36)))</formula>
    </cfRule>
  </conditionalFormatting>
  <printOptions horizontalCentered="1" verticalCentered="1"/>
  <pageMargins left="0.39370078740157483" right="0.47244094488188981" top="0.55118110236220474" bottom="0.28000000000000003" header="0.23622047244094491" footer="0.27559055118110237"/>
  <pageSetup paperSize="9" scale="83" orientation="landscape" horizontalDpi="4294967294" verticalDpi="300"/>
  <headerFooter>
    <oddHeader>&amp;C&amp;"Arial,Bold Italic"&amp;14&amp;U&amp;A</oddHead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List (1)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dc:creator>
  <cp:lastModifiedBy>Stefano Veneziano</cp:lastModifiedBy>
  <cp:lastPrinted>2009-05-14T22:55:03Z</cp:lastPrinted>
  <dcterms:created xsi:type="dcterms:W3CDTF">2009-04-21T11:39:06Z</dcterms:created>
  <dcterms:modified xsi:type="dcterms:W3CDTF">2012-06-13T20:06:55Z</dcterms:modified>
</cp:coreProperties>
</file>